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<sst xmlns="http://schemas.openxmlformats.org/spreadsheetml/2006/main" count="189" uniqueCount="135">
  <si>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</si>
  <si>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</si>
  <si>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</si>
  <si>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</si>
  <si>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</si>
  <si>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</si>
  <si>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</si>
  <si>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</si>
  <si>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</si>
  <si>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</si>
  <si>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</si>
  <si>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</si>
  <si>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</si>
  <si>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</si>
  <si>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</si>
  <si>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</si>
  <si>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</si>
  <si>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</si>
  <si>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</si>
  <si>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</si>
  <si>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</si>
  <si>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</si>
  <si>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</si>
  <si>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</si>
  <si>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</si>
  <si>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</si>
  <si>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</si>
  <si>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</si>
  <si>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</si>
  <si>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</si>
  <si>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</si>
  <si>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</si>
  <si>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</si>
  <si>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</si>
  <si>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</si>
  <si>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</si>
  <si>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</si>
  <si>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</si>
  <si>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</si>
  <si>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</si>
  <si>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</si>
  <si>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</si>
  <si>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</si>
  <si>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</si>
  <si>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</si>
  <si>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</si>
  <si>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</si>
  <si>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</si>
  <si>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</si>
  <si>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</si>
  <si>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</si>
  <si>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</si>
  <si>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</si>
  <si>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</si>
  <si>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</si>
  <si>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</si>
  <si>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</si>
  <si>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</si>
  <si>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</si>
  <si>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</si>
  <si>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</si>
  <si>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</si>
  <si>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</si>
  <si>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</si>
  <si>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</si>
  <si>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</si>
  <si>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</si>
  <si>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</si>
  <si>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</si>
  <si>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</si>
  <si>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</si>
  <si>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</si>
  <si>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</si>
  <si>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</si>
  <si>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</si>
  <si>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</si>
  <si>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</si>
  <si>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</si>
  <si>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</si>
  <si>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</si>
  <si>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</si>
  <si>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</si>
  <si>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</si>
  <si>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</si>
  <si>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</si>
  <si>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</si>
  <si>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</si>
  <si>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</si>
  <si>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</si>
  <si>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</si>
  <si>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</si>
  <si>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</si>
  <si>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</si>
  <si>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</si>
  <si>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</si>
  <si>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</si>
  <si>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</si>
  <si>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</si>
  <si>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</si>
  <si>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</si>
  <si>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</si>
  <si>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</si>
  <si>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</si>
  <si>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</si>
  <si>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</si>
  <si>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</si>
  <si>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</si>
  <si>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</si>
  <si>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</si>
  <si>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</si>
  <si>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</si>
  <si>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</si>
  <si>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</si>
  <si>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</si>
  <si>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</si>
  <si>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</si>
  <si>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</si>
  <si>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</si>
  <si>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</si>
  <si>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</si>
  <si>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</si>
  <si>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</si>
  <si>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</si>
  <si>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</si>
  <si>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</si>
  <si>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</si>
  <si>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</si>
  <si>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</si>
  <si>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</si>
  <si>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</si>
  <si>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</si>
  <si>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</si>
  <si>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(по состоянию на 1 января 2013 года)</t>
  </si>
  <si>
    <t>01.01.2013</t>
  </si>
  <si>
    <t>Кассовый план исполнения  бюджета МО Поселок Ставрово на 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</si>
</sst>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D62" sqref="D62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134</v>
      </c>
    </row>
    <row r="10" spans="4:20" ht="18.75" thickBot="1">
      <c r="D10" s="19"/>
      <c r="E10" s="89" t="s">
        <v>132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133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8" t="s">
        <v>2</v>
      </c>
      <c r="B15" s="100" t="s">
        <v>3</v>
      </c>
      <c r="C15" s="102" t="s">
        <v>82</v>
      </c>
      <c r="D15" s="104" t="s">
        <v>68</v>
      </c>
      <c r="E15" s="106" t="s">
        <v>4</v>
      </c>
      <c r="F15" s="107"/>
      <c r="G15" s="107"/>
      <c r="H15" s="96" t="s">
        <v>8</v>
      </c>
      <c r="I15" s="106" t="s">
        <v>40</v>
      </c>
      <c r="J15" s="107"/>
      <c r="K15" s="107"/>
      <c r="L15" s="96" t="s">
        <v>43</v>
      </c>
      <c r="M15" s="108" t="s">
        <v>41</v>
      </c>
      <c r="N15" s="107"/>
      <c r="O15" s="107"/>
      <c r="P15" s="109" t="s">
        <v>44</v>
      </c>
      <c r="Q15" s="106" t="s">
        <v>42</v>
      </c>
      <c r="R15" s="107"/>
      <c r="S15" s="107"/>
      <c r="T15" s="96" t="s">
        <v>45</v>
      </c>
    </row>
    <row r="16" spans="1:20" ht="51.75" customHeight="1">
      <c r="A16" s="99"/>
      <c r="B16" s="101"/>
      <c r="C16" s="103"/>
      <c r="D16" s="105"/>
      <c r="E16" s="53" t="s">
        <v>5</v>
      </c>
      <c r="F16" s="6" t="s">
        <v>6</v>
      </c>
      <c r="G16" s="6" t="s">
        <v>7</v>
      </c>
      <c r="H16" s="97"/>
      <c r="I16" s="53" t="s">
        <v>9</v>
      </c>
      <c r="J16" s="6" t="s">
        <v>10</v>
      </c>
      <c r="K16" s="6" t="s">
        <v>11</v>
      </c>
      <c r="L16" s="97"/>
      <c r="M16" s="52" t="s">
        <v>12</v>
      </c>
      <c r="N16" s="61" t="s">
        <v>13</v>
      </c>
      <c r="O16" s="66" t="s">
        <v>14</v>
      </c>
      <c r="P16" s="110"/>
      <c r="Q16" s="70" t="s">
        <v>15</v>
      </c>
      <c r="R16" s="6" t="s">
        <v>16</v>
      </c>
      <c r="S16" s="6" t="s">
        <v>17</v>
      </c>
      <c r="T16" s="97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68">
        <v>967</v>
      </c>
      <c r="D18" s="51">
        <v>967</v>
      </c>
      <c r="E18" s="54">
        <v>967</v>
      </c>
      <c r="F18" s="11">
        <v>116</v>
      </c>
      <c r="G18" s="11">
        <v>0</v>
      </c>
      <c r="H18" s="55">
        <v>967</v>
      </c>
      <c r="I18" s="54">
        <v>1094</v>
      </c>
      <c r="J18" s="11">
        <v>1551</v>
      </c>
      <c r="K18" s="11">
        <v>1086</v>
      </c>
      <c r="L18" s="55">
        <v>1094</v>
      </c>
      <c r="M18" s="35">
        <v>1060</v>
      </c>
      <c r="N18" s="63">
        <v>1874</v>
      </c>
      <c r="O18" s="68">
        <v>1120</v>
      </c>
      <c r="P18" s="37">
        <v>1060</v>
      </c>
      <c r="Q18" s="72">
        <v>1024</v>
      </c>
      <c r="R18" s="11">
        <v>1356</v>
      </c>
      <c r="S18" s="11">
        <v>1084</v>
      </c>
      <c r="T18" s="55">
        <v>1024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20400</v>
      </c>
      <c r="D19" s="8">
        <f t="shared" si="1"/>
        <v>20400</v>
      </c>
      <c r="E19" s="8">
        <f t="shared" si="1"/>
        <v>609</v>
      </c>
      <c r="F19" s="8">
        <f t="shared" si="1"/>
        <v>1381</v>
      </c>
      <c r="G19" s="8">
        <f t="shared" si="1"/>
        <v>2698</v>
      </c>
      <c r="H19" s="78">
        <f t="shared" si="1"/>
        <v>4688</v>
      </c>
      <c r="I19" s="8">
        <f t="shared" si="1"/>
        <v>1992</v>
      </c>
      <c r="J19" s="8">
        <f t="shared" si="1"/>
        <v>912</v>
      </c>
      <c r="K19" s="8">
        <f t="shared" si="1"/>
        <v>1328</v>
      </c>
      <c r="L19" s="78">
        <f t="shared" si="1"/>
        <v>4232</v>
      </c>
      <c r="M19" s="8">
        <f t="shared" si="1"/>
        <v>2262</v>
      </c>
      <c r="N19" s="87">
        <f>N20+N25</f>
        <v>922</v>
      </c>
      <c r="O19" s="65">
        <f t="shared" si="1"/>
        <v>3084</v>
      </c>
      <c r="P19" s="78">
        <f t="shared" si="1"/>
        <v>6268</v>
      </c>
      <c r="Q19" s="65">
        <f t="shared" si="1"/>
        <v>2062</v>
      </c>
      <c r="R19" s="8">
        <f t="shared" si="1"/>
        <v>1123</v>
      </c>
      <c r="S19" s="8">
        <f t="shared" si="1"/>
        <v>2027</v>
      </c>
      <c r="T19" s="78">
        <f t="shared" si="1"/>
        <v>5212</v>
      </c>
    </row>
    <row r="20" spans="1:20" ht="12.75">
      <c r="A20" s="48" t="s">
        <v>117</v>
      </c>
      <c r="B20" s="7"/>
      <c r="C20" s="8">
        <f>C21+C22+C23+C24</f>
        <v>13522</v>
      </c>
      <c r="D20" s="51">
        <f>H20+L20+P20+T20</f>
        <v>13522</v>
      </c>
      <c r="E20" s="8">
        <f>E21+E22+E23+E24</f>
        <v>450</v>
      </c>
      <c r="F20" s="8">
        <f>F21+F22+F23+F24</f>
        <v>1200</v>
      </c>
      <c r="G20" s="8">
        <f>G21+G22+G23+G24</f>
        <v>1494</v>
      </c>
      <c r="H20" s="8">
        <f>E20+F20+G20</f>
        <v>3144</v>
      </c>
      <c r="I20" s="8">
        <f>I21+I22+I23+I24</f>
        <v>1779</v>
      </c>
      <c r="J20" s="8">
        <f>J21+J22+J23+J24</f>
        <v>663</v>
      </c>
      <c r="K20" s="8">
        <f>K21+K22+K23+K24</f>
        <v>1033</v>
      </c>
      <c r="L20" s="8">
        <f>I20+J20+K20</f>
        <v>3475</v>
      </c>
      <c r="M20" s="8">
        <f>M21+M22+M23+M24</f>
        <v>1945</v>
      </c>
      <c r="N20" s="8">
        <f>N21+N22+N23+N24</f>
        <v>675</v>
      </c>
      <c r="O20" s="8">
        <f>O21+O22+O23+O24</f>
        <v>975</v>
      </c>
      <c r="P20" s="8">
        <f>M20+N20+O20</f>
        <v>3595</v>
      </c>
      <c r="Q20" s="65">
        <f>Q21+Q22+Q23+Q24</f>
        <v>1863</v>
      </c>
      <c r="R20" s="65">
        <f>R21+R22+R23+R24</f>
        <v>873</v>
      </c>
      <c r="S20" s="65">
        <f>S21+S22+S23+S24</f>
        <v>572</v>
      </c>
      <c r="T20" s="8">
        <f>Q20+R20+S20</f>
        <v>3308</v>
      </c>
    </row>
    <row r="21" spans="1:20" ht="12.75">
      <c r="A21" s="46" t="s">
        <v>94</v>
      </c>
      <c r="B21" s="49"/>
      <c r="C21" s="50">
        <v>5419</v>
      </c>
      <c r="D21" s="51">
        <f>H21+L21+P21+T21</f>
        <v>5419</v>
      </c>
      <c r="E21" s="74">
        <v>250</v>
      </c>
      <c r="F21" s="75">
        <v>490</v>
      </c>
      <c r="G21" s="75">
        <v>504</v>
      </c>
      <c r="H21" s="58">
        <f>E21+F21+G21</f>
        <v>1244</v>
      </c>
      <c r="I21" s="74">
        <v>500</v>
      </c>
      <c r="J21" s="75">
        <v>443</v>
      </c>
      <c r="K21" s="75">
        <v>443</v>
      </c>
      <c r="L21" s="58">
        <f>I21+J21+K21</f>
        <v>1386</v>
      </c>
      <c r="M21" s="79">
        <v>465</v>
      </c>
      <c r="N21" s="75">
        <v>465</v>
      </c>
      <c r="O21" s="75">
        <v>465</v>
      </c>
      <c r="P21" s="51">
        <f>M21+N21+O21</f>
        <v>1395</v>
      </c>
      <c r="Q21" s="74">
        <v>465</v>
      </c>
      <c r="R21" s="75">
        <v>465</v>
      </c>
      <c r="S21" s="75">
        <v>464</v>
      </c>
      <c r="T21" s="58">
        <f>Q21+R21+S21</f>
        <v>1394</v>
      </c>
    </row>
    <row r="22" spans="1:20" ht="12.75">
      <c r="A22" s="46" t="s">
        <v>95</v>
      </c>
      <c r="B22" s="49"/>
      <c r="C22" s="50">
        <v>0</v>
      </c>
      <c r="D22" s="51">
        <f aca="true" t="shared" si="2" ref="D22:D57">H22+L22+P22+T22</f>
        <v>0</v>
      </c>
      <c r="E22" s="74"/>
      <c r="F22" s="75"/>
      <c r="G22" s="75"/>
      <c r="H22" s="58">
        <f>E22+F22+G22</f>
        <v>0</v>
      </c>
      <c r="I22" s="74"/>
      <c r="J22" s="75"/>
      <c r="K22" s="75"/>
      <c r="L22" s="58">
        <f>I22+J22+K22</f>
        <v>0</v>
      </c>
      <c r="M22" s="79"/>
      <c r="N22" s="75"/>
      <c r="O22" s="75"/>
      <c r="P22" s="51">
        <f>M22+N22+O22</f>
        <v>0</v>
      </c>
      <c r="Q22" s="74"/>
      <c r="R22" s="75"/>
      <c r="S22" s="75"/>
      <c r="T22" s="58">
        <f>Q22+R22+S22</f>
        <v>0</v>
      </c>
    </row>
    <row r="23" spans="1:20" ht="12.75">
      <c r="A23" s="46" t="s">
        <v>96</v>
      </c>
      <c r="B23" s="49"/>
      <c r="C23" s="50">
        <v>314</v>
      </c>
      <c r="D23" s="51">
        <f t="shared" si="2"/>
        <v>314</v>
      </c>
      <c r="E23" s="74"/>
      <c r="F23" s="75">
        <v>10</v>
      </c>
      <c r="G23" s="75">
        <v>10</v>
      </c>
      <c r="H23" s="58">
        <f>E23+F23+G23</f>
        <v>20</v>
      </c>
      <c r="I23" s="74">
        <v>10</v>
      </c>
      <c r="J23" s="75">
        <v>10</v>
      </c>
      <c r="K23" s="75">
        <v>40</v>
      </c>
      <c r="L23" s="51">
        <f>I23+J23+K23</f>
        <v>60</v>
      </c>
      <c r="M23" s="79">
        <v>180</v>
      </c>
      <c r="N23" s="75">
        <v>10</v>
      </c>
      <c r="O23" s="75">
        <v>10</v>
      </c>
      <c r="P23" s="51">
        <f>M23+N23+O23</f>
        <v>200</v>
      </c>
      <c r="Q23" s="74">
        <v>18</v>
      </c>
      <c r="R23" s="75">
        <v>8</v>
      </c>
      <c r="S23" s="75">
        <v>8</v>
      </c>
      <c r="T23" s="58">
        <f>Q23+R23+S23</f>
        <v>34</v>
      </c>
    </row>
    <row r="24" spans="1:20" ht="12.75">
      <c r="A24" s="46" t="s">
        <v>97</v>
      </c>
      <c r="B24" s="49"/>
      <c r="C24" s="50">
        <v>7789</v>
      </c>
      <c r="D24" s="51">
        <f>H24+L24+P24+T24</f>
        <v>7789</v>
      </c>
      <c r="E24" s="74">
        <v>200</v>
      </c>
      <c r="F24" s="75">
        <v>700</v>
      </c>
      <c r="G24" s="75">
        <v>980</v>
      </c>
      <c r="H24" s="58">
        <f>E24+F24+G24</f>
        <v>1880</v>
      </c>
      <c r="I24" s="74">
        <v>1269</v>
      </c>
      <c r="J24" s="75">
        <v>210</v>
      </c>
      <c r="K24" s="75">
        <v>550</v>
      </c>
      <c r="L24" s="58">
        <f>I24+J24+K24</f>
        <v>2029</v>
      </c>
      <c r="M24" s="79">
        <v>1300</v>
      </c>
      <c r="N24" s="75">
        <v>200</v>
      </c>
      <c r="O24" s="75">
        <v>500</v>
      </c>
      <c r="P24" s="51">
        <f>M24+N24+O24</f>
        <v>2000</v>
      </c>
      <c r="Q24" s="74">
        <v>1380</v>
      </c>
      <c r="R24" s="75">
        <v>400</v>
      </c>
      <c r="S24" s="75">
        <v>100</v>
      </c>
      <c r="T24" s="58">
        <f>Q24+R24+S24</f>
        <v>1880</v>
      </c>
    </row>
    <row r="25" spans="1:20" ht="12.75">
      <c r="A25" s="48" t="s">
        <v>118</v>
      </c>
      <c r="B25" s="7"/>
      <c r="C25" s="8">
        <f>SUM(C26:C34)</f>
        <v>6878</v>
      </c>
      <c r="D25" s="8">
        <f>SUM(D26:D34)</f>
        <v>6878</v>
      </c>
      <c r="E25" s="86">
        <f aca="true" t="shared" si="3" ref="E25:S25">E26+T27+E27+E28+E29+E30+E31+E32+E33+E34</f>
        <v>159</v>
      </c>
      <c r="F25" s="86">
        <f t="shared" si="3"/>
        <v>181</v>
      </c>
      <c r="G25" s="86">
        <f t="shared" si="3"/>
        <v>1204</v>
      </c>
      <c r="H25" s="86">
        <f>H26+H27+H28+H29+H30+H31+H32+H33+H34</f>
        <v>1544</v>
      </c>
      <c r="I25" s="86">
        <f t="shared" si="3"/>
        <v>213</v>
      </c>
      <c r="J25" s="86">
        <f t="shared" si="3"/>
        <v>249</v>
      </c>
      <c r="K25" s="86">
        <f t="shared" si="3"/>
        <v>295</v>
      </c>
      <c r="L25" s="86">
        <f t="shared" si="3"/>
        <v>757</v>
      </c>
      <c r="M25" s="86">
        <f t="shared" si="3"/>
        <v>317</v>
      </c>
      <c r="N25" s="87">
        <f>N26+N27+N28+N29+N30+N31+N32+N33+N34</f>
        <v>247</v>
      </c>
      <c r="O25" s="88">
        <f t="shared" si="3"/>
        <v>2109</v>
      </c>
      <c r="P25" s="86">
        <f t="shared" si="3"/>
        <v>2673</v>
      </c>
      <c r="Q25" s="88">
        <f t="shared" si="3"/>
        <v>199</v>
      </c>
      <c r="R25" s="88">
        <f t="shared" si="3"/>
        <v>250</v>
      </c>
      <c r="S25" s="88">
        <f t="shared" si="3"/>
        <v>1455</v>
      </c>
      <c r="T25" s="86">
        <f>T26+AI27+T27+T28+T29+T30+T31+T32+T33+T34</f>
        <v>1904</v>
      </c>
    </row>
    <row r="26" spans="1:20" ht="12.75">
      <c r="A26" s="46" t="s">
        <v>98</v>
      </c>
      <c r="B26" s="49"/>
      <c r="C26" s="50">
        <v>50</v>
      </c>
      <c r="D26" s="51">
        <f t="shared" si="2"/>
        <v>50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6</v>
      </c>
      <c r="N26" s="75">
        <v>2</v>
      </c>
      <c r="O26" s="75">
        <v>4</v>
      </c>
      <c r="P26" s="51">
        <f>M26+N26+O26</f>
        <v>12</v>
      </c>
      <c r="Q26" s="74">
        <v>4</v>
      </c>
      <c r="R26" s="75">
        <v>4</v>
      </c>
      <c r="S26" s="75">
        <v>3</v>
      </c>
      <c r="T26" s="58">
        <f aca="true" t="shared" si="4" ref="T26:T34">Q26+R26+S26</f>
        <v>11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85">
        <f>M27+N27+O27</f>
        <v>0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880</v>
      </c>
      <c r="D28" s="51">
        <f t="shared" si="2"/>
        <v>880</v>
      </c>
      <c r="E28" s="74">
        <v>15</v>
      </c>
      <c r="F28" s="75">
        <v>30</v>
      </c>
      <c r="G28" s="75">
        <v>55</v>
      </c>
      <c r="H28" s="58">
        <f aca="true" t="shared" si="5" ref="H28:H34">E28+F28+G28</f>
        <v>100</v>
      </c>
      <c r="I28" s="74">
        <v>25</v>
      </c>
      <c r="J28" s="75">
        <v>100</v>
      </c>
      <c r="K28" s="75">
        <v>115</v>
      </c>
      <c r="L28" s="58">
        <f aca="true" t="shared" si="6" ref="L28:L34">I28+J28+K28</f>
        <v>240</v>
      </c>
      <c r="M28" s="79">
        <v>100</v>
      </c>
      <c r="N28" s="75">
        <v>95</v>
      </c>
      <c r="O28" s="75">
        <v>125</v>
      </c>
      <c r="P28" s="51">
        <f aca="true" t="shared" si="7" ref="P28:P34">M28+N28+O28</f>
        <v>320</v>
      </c>
      <c r="Q28" s="74">
        <v>40</v>
      </c>
      <c r="R28" s="75">
        <v>100</v>
      </c>
      <c r="S28" s="75">
        <v>80</v>
      </c>
      <c r="T28" s="58">
        <f t="shared" si="4"/>
        <v>220</v>
      </c>
    </row>
    <row r="29" spans="1:20" ht="24.75" customHeight="1">
      <c r="A29" s="46" t="s">
        <v>99</v>
      </c>
      <c r="B29" s="49"/>
      <c r="C29" s="50">
        <v>1418</v>
      </c>
      <c r="D29" s="51">
        <f t="shared" si="2"/>
        <v>1418</v>
      </c>
      <c r="E29" s="74">
        <v>118</v>
      </c>
      <c r="F29" s="75">
        <v>118</v>
      </c>
      <c r="G29" s="75">
        <v>118</v>
      </c>
      <c r="H29" s="58">
        <f>E29+F29+G29</f>
        <v>354</v>
      </c>
      <c r="I29" s="74">
        <v>118</v>
      </c>
      <c r="J29" s="75">
        <v>118</v>
      </c>
      <c r="K29" s="75">
        <v>119</v>
      </c>
      <c r="L29" s="58">
        <f t="shared" si="6"/>
        <v>355</v>
      </c>
      <c r="M29" s="79">
        <v>118</v>
      </c>
      <c r="N29" s="75">
        <v>118</v>
      </c>
      <c r="O29" s="75">
        <v>118</v>
      </c>
      <c r="P29" s="51">
        <f t="shared" si="7"/>
        <v>354</v>
      </c>
      <c r="Q29" s="74">
        <v>118</v>
      </c>
      <c r="R29" s="75">
        <v>118</v>
      </c>
      <c r="S29" s="75">
        <v>119</v>
      </c>
      <c r="T29" s="58">
        <f t="shared" si="4"/>
        <v>355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6</v>
      </c>
      <c r="H30" s="58">
        <f t="shared" si="5"/>
        <v>20</v>
      </c>
      <c r="I30" s="74">
        <v>50</v>
      </c>
      <c r="J30" s="75">
        <v>5</v>
      </c>
      <c r="K30" s="75">
        <v>5</v>
      </c>
      <c r="L30" s="58">
        <f t="shared" si="6"/>
        <v>60</v>
      </c>
      <c r="M30" s="79">
        <v>73</v>
      </c>
      <c r="N30" s="75">
        <v>13</v>
      </c>
      <c r="O30" s="75">
        <v>7</v>
      </c>
      <c r="P30" s="51">
        <f t="shared" si="7"/>
        <v>93</v>
      </c>
      <c r="Q30" s="74">
        <v>17</v>
      </c>
      <c r="R30" s="75">
        <v>10</v>
      </c>
      <c r="S30" s="75">
        <v>50</v>
      </c>
      <c r="T30" s="58">
        <f t="shared" si="4"/>
        <v>77</v>
      </c>
    </row>
    <row r="31" spans="1:20" ht="25.5">
      <c r="A31" s="46" t="s">
        <v>101</v>
      </c>
      <c r="B31" s="49"/>
      <c r="C31" s="50">
        <v>34</v>
      </c>
      <c r="D31" s="91">
        <f t="shared" si="2"/>
        <v>34</v>
      </c>
      <c r="E31" s="74"/>
      <c r="F31" s="75"/>
      <c r="G31" s="75"/>
      <c r="H31" s="58">
        <f t="shared" si="5"/>
        <v>0</v>
      </c>
      <c r="I31" s="74"/>
      <c r="J31" s="75"/>
      <c r="K31" s="75">
        <v>34</v>
      </c>
      <c r="L31" s="58">
        <f t="shared" si="6"/>
        <v>34</v>
      </c>
      <c r="M31" s="79"/>
      <c r="N31" s="75"/>
      <c r="O31" s="75"/>
      <c r="P31" s="51">
        <f t="shared" si="7"/>
        <v>0</v>
      </c>
      <c r="Q31" s="74"/>
      <c r="R31" s="75"/>
      <c r="S31" s="75"/>
      <c r="T31" s="58">
        <f t="shared" si="4"/>
        <v>0</v>
      </c>
    </row>
    <row r="32" spans="1:20" ht="25.5">
      <c r="A32" s="46" t="s">
        <v>119</v>
      </c>
      <c r="B32" s="49"/>
      <c r="C32" s="50">
        <v>4216</v>
      </c>
      <c r="D32" s="51">
        <f t="shared" si="2"/>
        <v>4216</v>
      </c>
      <c r="E32" s="74">
        <v>16</v>
      </c>
      <c r="F32" s="75">
        <v>17</v>
      </c>
      <c r="G32" s="75">
        <v>1016</v>
      </c>
      <c r="H32" s="58">
        <f t="shared" si="5"/>
        <v>1049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17</v>
      </c>
      <c r="N32" s="75">
        <v>16</v>
      </c>
      <c r="O32" s="75">
        <v>1853</v>
      </c>
      <c r="P32" s="51">
        <f t="shared" si="7"/>
        <v>1886</v>
      </c>
      <c r="Q32" s="74">
        <v>16</v>
      </c>
      <c r="R32" s="75">
        <v>16</v>
      </c>
      <c r="S32" s="75">
        <v>1200</v>
      </c>
      <c r="T32" s="58">
        <f t="shared" si="4"/>
        <v>1232</v>
      </c>
    </row>
    <row r="33" spans="1:20" ht="12.75">
      <c r="A33" s="46" t="s">
        <v>122</v>
      </c>
      <c r="B33" s="49"/>
      <c r="C33" s="50">
        <v>30</v>
      </c>
      <c r="D33" s="51">
        <f t="shared" si="2"/>
        <v>30</v>
      </c>
      <c r="E33" s="74">
        <v>0</v>
      </c>
      <c r="F33" s="75">
        <v>2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2</v>
      </c>
      <c r="L33" s="58">
        <f t="shared" si="6"/>
        <v>8</v>
      </c>
      <c r="M33" s="79">
        <v>3</v>
      </c>
      <c r="N33" s="75">
        <v>3</v>
      </c>
      <c r="O33" s="75">
        <v>2</v>
      </c>
      <c r="P33" s="51">
        <f t="shared" si="7"/>
        <v>8</v>
      </c>
      <c r="Q33" s="74">
        <v>4</v>
      </c>
      <c r="R33" s="75">
        <v>2</v>
      </c>
      <c r="S33" s="75">
        <v>3</v>
      </c>
      <c r="T33" s="58">
        <f t="shared" si="4"/>
        <v>9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5040</v>
      </c>
      <c r="D35" s="91">
        <f t="shared" si="2"/>
        <v>5040</v>
      </c>
      <c r="E35" s="77"/>
      <c r="F35" s="78"/>
      <c r="G35" s="78">
        <v>3000</v>
      </c>
      <c r="H35" s="57">
        <f>E35+F35+G35</f>
        <v>3000</v>
      </c>
      <c r="I35" s="77"/>
      <c r="J35" s="78"/>
      <c r="K35" s="78">
        <v>1000</v>
      </c>
      <c r="L35" s="57">
        <f>I35+J35+K35</f>
        <v>1000</v>
      </c>
      <c r="M35" s="80"/>
      <c r="N35" s="78"/>
      <c r="O35" s="78"/>
      <c r="P35" s="38">
        <f>M35+N35+O35</f>
        <v>0</v>
      </c>
      <c r="Q35" s="77"/>
      <c r="R35" s="78"/>
      <c r="S35" s="78">
        <v>1040</v>
      </c>
      <c r="T35" s="57">
        <f>Q35+R35+S35</f>
        <v>1040</v>
      </c>
    </row>
    <row r="36" spans="1:20" ht="24.75" customHeight="1">
      <c r="A36" s="9" t="s">
        <v>102</v>
      </c>
      <c r="B36" s="7" t="s">
        <v>27</v>
      </c>
      <c r="C36" s="51">
        <f>SUM(C37:C40)</f>
        <v>4237</v>
      </c>
      <c r="D36" s="51">
        <f>H36+L36+P36+T36</f>
        <v>4237</v>
      </c>
      <c r="E36" s="56">
        <f>E37+E38+E39+E40</f>
        <v>304</v>
      </c>
      <c r="F36" s="8">
        <f aca="true" t="shared" si="8" ref="F36:Q36">F37+F38+F39</f>
        <v>164</v>
      </c>
      <c r="G36" s="8">
        <f t="shared" si="8"/>
        <v>163</v>
      </c>
      <c r="H36" s="56">
        <f>H37+H38+H39+H40</f>
        <v>631</v>
      </c>
      <c r="I36" s="8">
        <f t="shared" si="8"/>
        <v>164</v>
      </c>
      <c r="J36" s="8">
        <f t="shared" si="8"/>
        <v>161</v>
      </c>
      <c r="K36" s="8">
        <f t="shared" si="8"/>
        <v>658</v>
      </c>
      <c r="L36" s="56">
        <f>L37+L38+L39+L40</f>
        <v>983</v>
      </c>
      <c r="M36" s="36">
        <f t="shared" si="8"/>
        <v>161</v>
      </c>
      <c r="N36" s="56">
        <f>N37+N38+N39+N40</f>
        <v>162</v>
      </c>
      <c r="O36" s="65">
        <f t="shared" si="8"/>
        <v>1808</v>
      </c>
      <c r="P36" s="56">
        <f>P37+P38+P39+P40</f>
        <v>2131</v>
      </c>
      <c r="Q36" s="73">
        <f t="shared" si="8"/>
        <v>163</v>
      </c>
      <c r="R36" s="8">
        <f>R37+R38+R39+R40</f>
        <v>164</v>
      </c>
      <c r="S36" s="8">
        <f>S37+S38+S39+S40</f>
        <v>165</v>
      </c>
      <c r="T36" s="56">
        <f>T37+T38+T39+T40</f>
        <v>492</v>
      </c>
    </row>
    <row r="37" spans="1:20" ht="15.75" customHeight="1">
      <c r="A37" s="46" t="s">
        <v>103</v>
      </c>
      <c r="B37" s="49"/>
      <c r="C37" s="50">
        <v>1743</v>
      </c>
      <c r="D37" s="51">
        <f t="shared" si="2"/>
        <v>1743</v>
      </c>
      <c r="E37" s="74">
        <v>145</v>
      </c>
      <c r="F37" s="75">
        <v>145</v>
      </c>
      <c r="G37" s="75">
        <v>145</v>
      </c>
      <c r="H37" s="58">
        <f>E37+F37+G37</f>
        <v>435</v>
      </c>
      <c r="I37" s="74">
        <v>145</v>
      </c>
      <c r="J37" s="75">
        <v>145</v>
      </c>
      <c r="K37" s="75">
        <v>146</v>
      </c>
      <c r="L37" s="58">
        <f>I37+J37+K37</f>
        <v>436</v>
      </c>
      <c r="M37" s="79">
        <v>145</v>
      </c>
      <c r="N37" s="75">
        <v>145</v>
      </c>
      <c r="O37" s="75">
        <v>146</v>
      </c>
      <c r="P37" s="51">
        <f>M37+N37+O37</f>
        <v>436</v>
      </c>
      <c r="Q37" s="74">
        <v>145</v>
      </c>
      <c r="R37" s="75">
        <v>145</v>
      </c>
      <c r="S37" s="75">
        <v>146</v>
      </c>
      <c r="T37" s="58">
        <f>Q37+R37+S37</f>
        <v>436</v>
      </c>
    </row>
    <row r="38" spans="1:20" ht="13.5" customHeight="1">
      <c r="A38" s="95" t="s">
        <v>104</v>
      </c>
      <c r="B38" s="49"/>
      <c r="C38" s="50">
        <v>2351</v>
      </c>
      <c r="D38" s="51">
        <f t="shared" si="2"/>
        <v>2351</v>
      </c>
      <c r="E38" s="74">
        <v>16</v>
      </c>
      <c r="F38" s="75">
        <v>19</v>
      </c>
      <c r="G38" s="75">
        <v>18</v>
      </c>
      <c r="H38" s="58">
        <f>E38+F38+G38</f>
        <v>53</v>
      </c>
      <c r="I38" s="74">
        <v>19</v>
      </c>
      <c r="J38" s="75">
        <v>16</v>
      </c>
      <c r="K38" s="75">
        <v>512</v>
      </c>
      <c r="L38" s="58">
        <f>I38+J38+K38</f>
        <v>547</v>
      </c>
      <c r="M38" s="79">
        <v>16</v>
      </c>
      <c r="N38" s="75">
        <v>17</v>
      </c>
      <c r="O38" s="75">
        <v>1662</v>
      </c>
      <c r="P38" s="51">
        <f>M38+N38+O38</f>
        <v>1695</v>
      </c>
      <c r="Q38" s="74">
        <v>18</v>
      </c>
      <c r="R38" s="75">
        <v>19</v>
      </c>
      <c r="S38" s="75">
        <v>19</v>
      </c>
      <c r="T38" s="58">
        <f>Q38+R38+S38</f>
        <v>56</v>
      </c>
    </row>
    <row r="39" spans="1:20" ht="15.75" customHeight="1">
      <c r="A39" s="46" t="s">
        <v>105</v>
      </c>
      <c r="B39" s="49"/>
      <c r="C39" s="50">
        <v>143</v>
      </c>
      <c r="D39" s="51">
        <f t="shared" si="2"/>
        <v>143</v>
      </c>
      <c r="E39" s="74">
        <v>143</v>
      </c>
      <c r="F39" s="75">
        <v>0</v>
      </c>
      <c r="G39" s="75">
        <v>0</v>
      </c>
      <c r="H39" s="58">
        <f>E39+F39+G39</f>
        <v>143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0</v>
      </c>
      <c r="D40" s="51">
        <f>H40+L40+P40+T40</f>
        <v>0</v>
      </c>
      <c r="E40" s="74"/>
      <c r="F40" s="75"/>
      <c r="G40" s="75"/>
      <c r="H40" s="58">
        <f>E40+F40+G40</f>
        <v>0</v>
      </c>
      <c r="I40" s="74"/>
      <c r="J40" s="75"/>
      <c r="K40" s="75"/>
      <c r="L40" s="92"/>
      <c r="M40" s="79"/>
      <c r="N40" s="75"/>
      <c r="O40" s="75"/>
      <c r="P40" s="51">
        <f>M40+N40+O40</f>
        <v>0</v>
      </c>
      <c r="Q40" s="74"/>
      <c r="R40" s="75"/>
      <c r="S40" s="75">
        <v>0</v>
      </c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2911</v>
      </c>
      <c r="D41" s="51">
        <f>H41+L41+P41+T41</f>
        <v>2911</v>
      </c>
      <c r="E41" s="56">
        <f aca="true" t="shared" si="9" ref="E41:T41">E42+E43+E44</f>
        <v>242</v>
      </c>
      <c r="F41" s="8">
        <f t="shared" si="9"/>
        <v>242</v>
      </c>
      <c r="G41" s="8">
        <f t="shared" si="9"/>
        <v>243</v>
      </c>
      <c r="H41" s="57">
        <f t="shared" si="9"/>
        <v>727</v>
      </c>
      <c r="I41" s="56">
        <f t="shared" si="9"/>
        <v>242</v>
      </c>
      <c r="J41" s="8">
        <f t="shared" si="9"/>
        <v>243</v>
      </c>
      <c r="K41" s="8">
        <f t="shared" si="9"/>
        <v>243</v>
      </c>
      <c r="L41" s="57">
        <f t="shared" si="9"/>
        <v>728</v>
      </c>
      <c r="M41" s="36">
        <f t="shared" si="9"/>
        <v>242</v>
      </c>
      <c r="N41" s="64">
        <f t="shared" si="9"/>
        <v>243</v>
      </c>
      <c r="O41" s="65">
        <f t="shared" si="9"/>
        <v>243</v>
      </c>
      <c r="P41" s="38">
        <f t="shared" si="9"/>
        <v>728</v>
      </c>
      <c r="Q41" s="73">
        <f t="shared" si="9"/>
        <v>242</v>
      </c>
      <c r="R41" s="8">
        <f t="shared" si="9"/>
        <v>243</v>
      </c>
      <c r="S41" s="8">
        <f t="shared" si="9"/>
        <v>243</v>
      </c>
      <c r="T41" s="57">
        <f t="shared" si="9"/>
        <v>728</v>
      </c>
    </row>
    <row r="42" spans="1:20" ht="17.25" customHeight="1">
      <c r="A42" s="46" t="s">
        <v>103</v>
      </c>
      <c r="B42" s="49"/>
      <c r="C42" s="50">
        <v>2911</v>
      </c>
      <c r="D42" s="51">
        <f t="shared" si="2"/>
        <v>2911</v>
      </c>
      <c r="E42" s="74">
        <v>242</v>
      </c>
      <c r="F42" s="75">
        <v>242</v>
      </c>
      <c r="G42" s="75">
        <v>243</v>
      </c>
      <c r="H42" s="58">
        <f>E42+F42+G42</f>
        <v>727</v>
      </c>
      <c r="I42" s="82">
        <v>242</v>
      </c>
      <c r="J42" s="83">
        <v>243</v>
      </c>
      <c r="K42" s="83">
        <v>243</v>
      </c>
      <c r="L42" s="58">
        <f>I42+J42+K42</f>
        <v>728</v>
      </c>
      <c r="M42" s="79">
        <v>242</v>
      </c>
      <c r="N42" s="75">
        <v>243</v>
      </c>
      <c r="O42" s="75">
        <v>243</v>
      </c>
      <c r="P42" s="51">
        <f>M42+N42+O42</f>
        <v>728</v>
      </c>
      <c r="Q42" s="74">
        <v>242</v>
      </c>
      <c r="R42" s="75">
        <v>243</v>
      </c>
      <c r="S42" s="75">
        <v>243</v>
      </c>
      <c r="T42" s="58">
        <f>Q42+R42+S42</f>
        <v>728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29588</v>
      </c>
      <c r="D45" s="51">
        <f>H45+L45+P45+T45</f>
        <v>29588</v>
      </c>
      <c r="E45" s="8">
        <f aca="true" t="shared" si="10" ref="E45:T45">E46+E47+E48+E49+E50+E51+E52+E53+E54+E55+E56+E57</f>
        <v>2006</v>
      </c>
      <c r="F45" s="8">
        <f t="shared" si="10"/>
        <v>1903</v>
      </c>
      <c r="G45" s="8">
        <f t="shared" si="10"/>
        <v>2010</v>
      </c>
      <c r="H45" s="8">
        <f>H46+H47+H48+H49+H50+H51+H52+H53+H54+H55+H56+H57</f>
        <v>5919</v>
      </c>
      <c r="I45" s="8">
        <f t="shared" si="10"/>
        <v>1941</v>
      </c>
      <c r="J45" s="8">
        <f t="shared" si="10"/>
        <v>1781</v>
      </c>
      <c r="K45" s="8">
        <f t="shared" si="10"/>
        <v>3255</v>
      </c>
      <c r="L45" s="56">
        <f>L46+L47+L48+L49+L50+L51+L52+L53+L54+L55+L56+L57</f>
        <v>6977</v>
      </c>
      <c r="M45" s="8">
        <f t="shared" si="10"/>
        <v>1851</v>
      </c>
      <c r="N45" s="64">
        <f t="shared" si="10"/>
        <v>2081</v>
      </c>
      <c r="O45" s="65">
        <f t="shared" si="10"/>
        <v>5231</v>
      </c>
      <c r="P45" s="56">
        <f t="shared" si="10"/>
        <v>9163</v>
      </c>
      <c r="Q45" s="65">
        <f t="shared" si="10"/>
        <v>2235</v>
      </c>
      <c r="R45" s="8">
        <f t="shared" si="10"/>
        <v>1802</v>
      </c>
      <c r="S45" s="8">
        <f t="shared" si="10"/>
        <v>3492</v>
      </c>
      <c r="T45" s="56">
        <f t="shared" si="10"/>
        <v>7529</v>
      </c>
    </row>
    <row r="46" spans="1:20" ht="12.75">
      <c r="A46" s="47" t="s">
        <v>108</v>
      </c>
      <c r="B46" s="49"/>
      <c r="C46" s="50">
        <v>6539</v>
      </c>
      <c r="D46" s="51">
        <f t="shared" si="2"/>
        <v>6539</v>
      </c>
      <c r="E46" s="74">
        <v>250</v>
      </c>
      <c r="F46" s="75">
        <v>450</v>
      </c>
      <c r="G46" s="75">
        <v>455</v>
      </c>
      <c r="H46" s="58">
        <f aca="true" t="shared" si="11" ref="H46:H54">E46+F46+G46</f>
        <v>1155</v>
      </c>
      <c r="I46" s="74">
        <v>455</v>
      </c>
      <c r="J46" s="75">
        <v>455</v>
      </c>
      <c r="K46" s="75">
        <v>1017</v>
      </c>
      <c r="L46" s="58">
        <f aca="true" t="shared" si="12" ref="L46:L54">I46+J46+K46</f>
        <v>1927</v>
      </c>
      <c r="M46" s="79">
        <v>453</v>
      </c>
      <c r="N46" s="75">
        <v>453</v>
      </c>
      <c r="O46" s="75">
        <v>454</v>
      </c>
      <c r="P46" s="51">
        <f aca="true" t="shared" si="13" ref="P46:P54">M46+N46+O46</f>
        <v>1360</v>
      </c>
      <c r="Q46" s="74">
        <v>455</v>
      </c>
      <c r="R46" s="75">
        <v>455</v>
      </c>
      <c r="S46" s="75">
        <v>1187</v>
      </c>
      <c r="T46" s="58">
        <f aca="true" t="shared" si="14" ref="T46:T54">Q46+R46+S46</f>
        <v>2097</v>
      </c>
    </row>
    <row r="47" spans="1:20" ht="12.75">
      <c r="A47" s="47" t="s">
        <v>109</v>
      </c>
      <c r="B47" s="49"/>
      <c r="C47" s="50">
        <v>143</v>
      </c>
      <c r="D47" s="51">
        <f t="shared" si="2"/>
        <v>143</v>
      </c>
      <c r="E47" s="74">
        <v>3</v>
      </c>
      <c r="F47" s="75">
        <v>12</v>
      </c>
      <c r="G47" s="75">
        <v>12</v>
      </c>
      <c r="H47" s="58">
        <f t="shared" si="11"/>
        <v>27</v>
      </c>
      <c r="I47" s="74">
        <v>12</v>
      </c>
      <c r="J47" s="75">
        <v>12</v>
      </c>
      <c r="K47" s="75">
        <v>12</v>
      </c>
      <c r="L47" s="58">
        <f t="shared" si="12"/>
        <v>36</v>
      </c>
      <c r="M47" s="79">
        <v>12</v>
      </c>
      <c r="N47" s="75">
        <v>12</v>
      </c>
      <c r="O47" s="75">
        <v>12</v>
      </c>
      <c r="P47" s="51">
        <f t="shared" si="13"/>
        <v>36</v>
      </c>
      <c r="Q47" s="74">
        <v>12</v>
      </c>
      <c r="R47" s="75">
        <v>12</v>
      </c>
      <c r="S47" s="75">
        <v>20</v>
      </c>
      <c r="T47" s="58">
        <f t="shared" si="14"/>
        <v>44</v>
      </c>
    </row>
    <row r="48" spans="1:20" ht="12.75">
      <c r="A48" s="47" t="s">
        <v>110</v>
      </c>
      <c r="B48" s="49"/>
      <c r="C48" s="50">
        <v>381</v>
      </c>
      <c r="D48" s="51">
        <f t="shared" si="2"/>
        <v>381</v>
      </c>
      <c r="E48" s="74">
        <v>6</v>
      </c>
      <c r="F48" s="75">
        <v>15</v>
      </c>
      <c r="G48" s="75">
        <v>14</v>
      </c>
      <c r="H48" s="58">
        <f t="shared" si="11"/>
        <v>35</v>
      </c>
      <c r="I48" s="74">
        <v>15</v>
      </c>
      <c r="J48" s="75">
        <v>16</v>
      </c>
      <c r="K48" s="75">
        <v>42</v>
      </c>
      <c r="L48" s="58">
        <f t="shared" si="12"/>
        <v>73</v>
      </c>
      <c r="M48" s="79">
        <v>57</v>
      </c>
      <c r="N48" s="75">
        <v>15</v>
      </c>
      <c r="O48" s="75">
        <v>146</v>
      </c>
      <c r="P48" s="51">
        <f t="shared" si="13"/>
        <v>218</v>
      </c>
      <c r="Q48" s="74">
        <v>16</v>
      </c>
      <c r="R48" s="75">
        <v>15</v>
      </c>
      <c r="S48" s="75">
        <v>24</v>
      </c>
      <c r="T48" s="58">
        <f t="shared" si="14"/>
        <v>55</v>
      </c>
    </row>
    <row r="49" spans="1:20" ht="12.75">
      <c r="A49" s="47" t="s">
        <v>111</v>
      </c>
      <c r="B49" s="49"/>
      <c r="C49" s="50">
        <v>5214</v>
      </c>
      <c r="D49" s="51">
        <f t="shared" si="2"/>
        <v>5214</v>
      </c>
      <c r="E49" s="74">
        <v>30</v>
      </c>
      <c r="F49" s="75">
        <v>95</v>
      </c>
      <c r="G49" s="75">
        <v>105</v>
      </c>
      <c r="H49" s="58">
        <f t="shared" si="11"/>
        <v>230</v>
      </c>
      <c r="I49" s="74">
        <v>40</v>
      </c>
      <c r="J49" s="75">
        <v>40</v>
      </c>
      <c r="K49" s="75">
        <v>962</v>
      </c>
      <c r="L49" s="58">
        <f t="shared" si="12"/>
        <v>1042</v>
      </c>
      <c r="M49" s="79">
        <v>45</v>
      </c>
      <c r="N49" s="75">
        <v>45</v>
      </c>
      <c r="O49" s="75">
        <v>3377</v>
      </c>
      <c r="P49" s="51">
        <f t="shared" si="13"/>
        <v>3467</v>
      </c>
      <c r="Q49" s="74">
        <v>40</v>
      </c>
      <c r="R49" s="75">
        <v>40</v>
      </c>
      <c r="S49" s="75">
        <v>395</v>
      </c>
      <c r="T49" s="58">
        <f t="shared" si="14"/>
        <v>475</v>
      </c>
    </row>
    <row r="50" spans="1:20" ht="12.75">
      <c r="A50" s="47" t="s">
        <v>112</v>
      </c>
      <c r="B50" s="49"/>
      <c r="C50" s="50">
        <v>9719</v>
      </c>
      <c r="D50" s="51">
        <f t="shared" si="2"/>
        <v>9719</v>
      </c>
      <c r="E50" s="74">
        <v>770</v>
      </c>
      <c r="F50" s="75">
        <v>780</v>
      </c>
      <c r="G50" s="75">
        <v>873</v>
      </c>
      <c r="H50" s="58">
        <f t="shared" si="11"/>
        <v>2423</v>
      </c>
      <c r="I50" s="74">
        <v>850</v>
      </c>
      <c r="J50" s="75">
        <v>690</v>
      </c>
      <c r="K50" s="75">
        <v>653</v>
      </c>
      <c r="L50" s="58">
        <f>I50+J50+K50</f>
        <v>2193</v>
      </c>
      <c r="M50" s="79">
        <v>735</v>
      </c>
      <c r="N50" s="75">
        <v>910</v>
      </c>
      <c r="O50" s="75">
        <v>689</v>
      </c>
      <c r="P50" s="51">
        <f>M50+N50+O50</f>
        <v>2334</v>
      </c>
      <c r="Q50" s="74">
        <v>1139</v>
      </c>
      <c r="R50" s="75">
        <v>710</v>
      </c>
      <c r="S50" s="75">
        <v>920</v>
      </c>
      <c r="T50" s="58">
        <f t="shared" si="14"/>
        <v>2769</v>
      </c>
    </row>
    <row r="51" spans="1:20" ht="12.75">
      <c r="A51" s="47" t="s">
        <v>113</v>
      </c>
      <c r="B51" s="49"/>
      <c r="C51" s="50">
        <v>0</v>
      </c>
      <c r="D51" s="51">
        <f t="shared" si="2"/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5</v>
      </c>
      <c r="D52" s="51">
        <f t="shared" si="2"/>
        <v>5</v>
      </c>
      <c r="E52" s="74"/>
      <c r="F52" s="75"/>
      <c r="G52" s="75"/>
      <c r="H52" s="58">
        <f t="shared" si="11"/>
        <v>0</v>
      </c>
      <c r="I52" s="74"/>
      <c r="J52" s="75">
        <v>5</v>
      </c>
      <c r="K52" s="75"/>
      <c r="L52" s="58">
        <f t="shared" si="12"/>
        <v>5</v>
      </c>
      <c r="M52" s="79"/>
      <c r="N52" s="75"/>
      <c r="O52" s="75"/>
      <c r="P52" s="51">
        <f t="shared" si="13"/>
        <v>0</v>
      </c>
      <c r="Q52" s="74"/>
      <c r="R52" s="75"/>
      <c r="S52" s="75"/>
      <c r="T52" s="58">
        <f t="shared" si="14"/>
        <v>0</v>
      </c>
      <c r="V52" s="69"/>
    </row>
    <row r="53" spans="1:20" ht="12.75">
      <c r="A53" s="47" t="s">
        <v>114</v>
      </c>
      <c r="B53" s="49"/>
      <c r="C53" s="50">
        <v>6650</v>
      </c>
      <c r="D53" s="51">
        <f t="shared" si="2"/>
        <v>6650</v>
      </c>
      <c r="E53" s="74">
        <v>763</v>
      </c>
      <c r="F53" s="75">
        <v>500</v>
      </c>
      <c r="G53" s="75">
        <v>500</v>
      </c>
      <c r="H53" s="58">
        <f t="shared" si="11"/>
        <v>1763</v>
      </c>
      <c r="I53" s="74">
        <v>500</v>
      </c>
      <c r="J53" s="75">
        <v>494</v>
      </c>
      <c r="K53" s="75">
        <v>500</v>
      </c>
      <c r="L53" s="58">
        <f t="shared" si="12"/>
        <v>1494</v>
      </c>
      <c r="M53" s="79">
        <v>480</v>
      </c>
      <c r="N53" s="75">
        <v>555</v>
      </c>
      <c r="O53" s="75">
        <v>482</v>
      </c>
      <c r="P53" s="91">
        <f t="shared" si="13"/>
        <v>1517</v>
      </c>
      <c r="Q53" s="74">
        <v>500</v>
      </c>
      <c r="R53" s="75">
        <v>500</v>
      </c>
      <c r="S53" s="75">
        <v>876</v>
      </c>
      <c r="T53" s="58">
        <f t="shared" si="14"/>
        <v>1876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357</v>
      </c>
      <c r="D55" s="51">
        <f t="shared" si="2"/>
        <v>357</v>
      </c>
      <c r="E55" s="74">
        <v>101</v>
      </c>
      <c r="F55" s="75">
        <v>21</v>
      </c>
      <c r="G55" s="75">
        <v>21</v>
      </c>
      <c r="H55" s="58">
        <f>E55+F55+G55</f>
        <v>143</v>
      </c>
      <c r="I55" s="74">
        <v>21</v>
      </c>
      <c r="J55" s="75">
        <v>21</v>
      </c>
      <c r="K55" s="75">
        <v>21</v>
      </c>
      <c r="L55" s="58">
        <f>I55+J55+K55</f>
        <v>63</v>
      </c>
      <c r="M55" s="79">
        <v>21</v>
      </c>
      <c r="N55" s="75">
        <v>38</v>
      </c>
      <c r="O55" s="75">
        <v>23</v>
      </c>
      <c r="P55" s="51">
        <f>M55+N55+O55</f>
        <v>82</v>
      </c>
      <c r="Q55" s="74">
        <v>25</v>
      </c>
      <c r="R55" s="75">
        <v>22</v>
      </c>
      <c r="S55" s="75">
        <v>22</v>
      </c>
      <c r="T55" s="58">
        <f>Q55+R55+S55</f>
        <v>69</v>
      </c>
    </row>
    <row r="56" spans="1:20" ht="12.75">
      <c r="A56" s="47" t="s">
        <v>120</v>
      </c>
      <c r="B56" s="49"/>
      <c r="C56" s="50">
        <v>58</v>
      </c>
      <c r="D56" s="51">
        <f t="shared" si="2"/>
        <v>58</v>
      </c>
      <c r="E56" s="74">
        <v>53</v>
      </c>
      <c r="F56" s="75"/>
      <c r="G56" s="75"/>
      <c r="H56" s="58">
        <f>E56+F56+G56</f>
        <v>53</v>
      </c>
      <c r="I56" s="74"/>
      <c r="J56" s="75"/>
      <c r="K56" s="75"/>
      <c r="L56" s="58">
        <f>I56+J56+K56</f>
        <v>0</v>
      </c>
      <c r="M56" s="75"/>
      <c r="N56" s="75">
        <v>5</v>
      </c>
      <c r="O56" s="75">
        <v>0</v>
      </c>
      <c r="P56" s="51">
        <f>M56+N56+O56</f>
        <v>5</v>
      </c>
      <c r="Q56" s="74"/>
      <c r="R56" s="75"/>
      <c r="S56" s="75"/>
      <c r="T56" s="58">
        <f>Q56+R56+S56</f>
        <v>0</v>
      </c>
    </row>
    <row r="57" spans="1:20" ht="12.75">
      <c r="A57" s="47" t="s">
        <v>131</v>
      </c>
      <c r="B57" s="49"/>
      <c r="C57" s="50">
        <v>522</v>
      </c>
      <c r="D57" s="51">
        <f t="shared" si="2"/>
        <v>522</v>
      </c>
      <c r="E57" s="74">
        <v>30</v>
      </c>
      <c r="F57" s="75">
        <v>30</v>
      </c>
      <c r="G57" s="75">
        <v>30</v>
      </c>
      <c r="H57" s="58">
        <f>E57+F57+G57</f>
        <v>90</v>
      </c>
      <c r="I57" s="74">
        <v>48</v>
      </c>
      <c r="J57" s="75">
        <v>48</v>
      </c>
      <c r="K57" s="75">
        <v>48</v>
      </c>
      <c r="L57" s="51">
        <f>I57+J57+K57</f>
        <v>144</v>
      </c>
      <c r="M57" s="79">
        <v>48</v>
      </c>
      <c r="N57" s="75">
        <v>48</v>
      </c>
      <c r="O57" s="75">
        <v>48</v>
      </c>
      <c r="P57" s="51">
        <f>M57+N57+O57</f>
        <v>144</v>
      </c>
      <c r="Q57" s="74">
        <v>48</v>
      </c>
      <c r="R57" s="75">
        <v>48</v>
      </c>
      <c r="S57" s="75">
        <v>48</v>
      </c>
      <c r="T57" s="58">
        <f>Q57+R57+S57</f>
        <v>144</v>
      </c>
    </row>
    <row r="58" spans="1:20" ht="25.5">
      <c r="A58" s="9" t="s">
        <v>53</v>
      </c>
      <c r="B58" s="7" t="s">
        <v>30</v>
      </c>
      <c r="C58" s="8">
        <v>3000</v>
      </c>
      <c r="D58" s="38">
        <v>3000</v>
      </c>
      <c r="E58" s="56"/>
      <c r="F58" s="8"/>
      <c r="G58" s="8">
        <v>3000</v>
      </c>
      <c r="H58" s="57">
        <f>E58+F58+G58</f>
        <v>3000</v>
      </c>
      <c r="I58" s="56"/>
      <c r="J58" s="8"/>
      <c r="K58" s="8"/>
      <c r="L58" s="57">
        <f>I58+J58+K58</f>
        <v>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-2040</v>
      </c>
      <c r="D59" s="38">
        <f>D19+D36+D41-D45</f>
        <v>-2040</v>
      </c>
      <c r="E59" s="38">
        <f aca="true" t="shared" si="15" ref="E59:T59">E19+E36+E41-E45</f>
        <v>-851</v>
      </c>
      <c r="F59" s="38">
        <f t="shared" si="15"/>
        <v>-116</v>
      </c>
      <c r="G59" s="38">
        <f t="shared" si="15"/>
        <v>1094</v>
      </c>
      <c r="H59" s="38">
        <f t="shared" si="15"/>
        <v>127</v>
      </c>
      <c r="I59" s="38">
        <f t="shared" si="15"/>
        <v>457</v>
      </c>
      <c r="J59" s="38">
        <f t="shared" si="15"/>
        <v>-465</v>
      </c>
      <c r="K59" s="38">
        <f t="shared" si="15"/>
        <v>-1026</v>
      </c>
      <c r="L59" s="38">
        <f t="shared" si="15"/>
        <v>-1034</v>
      </c>
      <c r="M59" s="38">
        <f t="shared" si="15"/>
        <v>814</v>
      </c>
      <c r="N59" s="38">
        <f t="shared" si="15"/>
        <v>-754</v>
      </c>
      <c r="O59" s="38">
        <f t="shared" si="15"/>
        <v>-96</v>
      </c>
      <c r="P59" s="38">
        <f t="shared" si="15"/>
        <v>-36</v>
      </c>
      <c r="Q59" s="38">
        <f t="shared" si="15"/>
        <v>232</v>
      </c>
      <c r="R59" s="38">
        <f t="shared" si="15"/>
        <v>-272</v>
      </c>
      <c r="S59" s="38">
        <f t="shared" si="15"/>
        <v>-1057</v>
      </c>
      <c r="T59" s="38">
        <f t="shared" si="15"/>
        <v>-1097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967</v>
      </c>
      <c r="D60" s="38">
        <f t="shared" si="16"/>
        <v>967</v>
      </c>
      <c r="E60" s="38">
        <f t="shared" si="16"/>
        <v>116</v>
      </c>
      <c r="F60" s="38">
        <f t="shared" si="16"/>
        <v>0</v>
      </c>
      <c r="G60" s="38">
        <f t="shared" si="16"/>
        <v>1094</v>
      </c>
      <c r="H60" s="38">
        <f t="shared" si="16"/>
        <v>1094</v>
      </c>
      <c r="I60" s="38">
        <f t="shared" si="16"/>
        <v>1551</v>
      </c>
      <c r="J60" s="38">
        <f t="shared" si="16"/>
        <v>1086</v>
      </c>
      <c r="K60" s="94">
        <f t="shared" si="16"/>
        <v>1060</v>
      </c>
      <c r="L60" s="38">
        <f t="shared" si="16"/>
        <v>1060</v>
      </c>
      <c r="M60" s="38">
        <f t="shared" si="16"/>
        <v>1874</v>
      </c>
      <c r="N60" s="38">
        <f t="shared" si="16"/>
        <v>1120</v>
      </c>
      <c r="O60" s="38">
        <f t="shared" si="16"/>
        <v>1024</v>
      </c>
      <c r="P60" s="38">
        <f t="shared" si="16"/>
        <v>1024</v>
      </c>
      <c r="Q60" s="38">
        <f t="shared" si="16"/>
        <v>1256</v>
      </c>
      <c r="R60" s="38">
        <f t="shared" si="16"/>
        <v>1084</v>
      </c>
      <c r="S60" s="38">
        <f t="shared" si="16"/>
        <v>1067</v>
      </c>
      <c r="T60" s="38">
        <f t="shared" si="16"/>
        <v>967</v>
      </c>
    </row>
    <row r="61" spans="1:20" ht="26.25" customHeight="1">
      <c r="A61" s="9" t="s">
        <v>22</v>
      </c>
      <c r="B61" s="7" t="s">
        <v>33</v>
      </c>
      <c r="C61" s="65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65">
        <f>C60-C61</f>
        <v>88</v>
      </c>
      <c r="D62" s="38"/>
      <c r="E62" s="8">
        <f>E60-E61</f>
        <v>116</v>
      </c>
      <c r="F62" s="8">
        <f>F60-F61</f>
        <v>0</v>
      </c>
      <c r="G62" s="8">
        <f>G60-G61</f>
        <v>1094</v>
      </c>
      <c r="H62" s="8">
        <f>H60-H61</f>
        <v>1094</v>
      </c>
      <c r="I62" s="8">
        <f aca="true" t="shared" si="17" ref="I62:T62">I60-I61</f>
        <v>1551</v>
      </c>
      <c r="J62" s="8">
        <f t="shared" si="17"/>
        <v>1086</v>
      </c>
      <c r="K62" s="65">
        <f t="shared" si="17"/>
        <v>1060</v>
      </c>
      <c r="L62" s="8">
        <f t="shared" si="17"/>
        <v>1060</v>
      </c>
      <c r="M62" s="8">
        <f t="shared" si="17"/>
        <v>1874</v>
      </c>
      <c r="N62" s="8">
        <f t="shared" si="17"/>
        <v>1120</v>
      </c>
      <c r="O62" s="8">
        <f t="shared" si="17"/>
        <v>1024</v>
      </c>
      <c r="P62" s="8">
        <f t="shared" si="17"/>
        <v>1024</v>
      </c>
      <c r="Q62" s="8">
        <f t="shared" si="17"/>
        <v>1256</v>
      </c>
      <c r="R62" s="8">
        <f t="shared" si="17"/>
        <v>1084</v>
      </c>
      <c r="S62" s="8">
        <f t="shared" si="17"/>
        <v>1067</v>
      </c>
      <c r="T62" s="8">
        <f t="shared" si="17"/>
        <v>967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1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21">
      <c r="A11" s="111" t="s">
        <v>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8">
      <c r="A12" s="111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4" t="s">
        <v>87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8" t="s">
        <v>62</v>
      </c>
      <c r="B21" s="112" t="s">
        <v>51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1:13" s="4" customFormat="1" ht="12.75">
      <c r="A22" s="119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20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5" t="s">
        <v>91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5" t="s">
        <v>75</v>
      </c>
      <c r="B30" s="122" t="s">
        <v>51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s="4" customFormat="1" ht="12.75">
      <c r="A31" s="116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7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7" t="s">
        <v>70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32.25" customHeight="1">
      <c r="A37" s="126" t="s">
        <v>71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4.25">
      <c r="A38" s="43" t="s">
        <v>67</v>
      </c>
    </row>
    <row r="39" spans="1:13" ht="27" customHeight="1">
      <c r="A39" s="126" t="s">
        <v>73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5" customHeight="1">
      <c r="A40" s="126" t="s">
        <v>74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2" spans="1:11" ht="24.75" customHeight="1">
      <c r="A42" s="121" t="s">
        <v>54</v>
      </c>
      <c r="B42" s="121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4"/>
      <c r="B23" s="114"/>
      <c r="C23" s="114"/>
      <c r="D23" s="114"/>
      <c r="E23" s="114"/>
    </row>
    <row r="24" ht="6.75" customHeight="1" thickBot="1"/>
    <row r="25" spans="1:5" ht="23.25" customHeight="1">
      <c r="A25" s="33" t="s">
        <v>78</v>
      </c>
      <c r="B25" s="122" t="s">
        <v>64</v>
      </c>
      <c r="C25" s="108"/>
      <c r="D25" s="122" t="s">
        <v>51</v>
      </c>
      <c r="E25" s="124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7" t="s">
        <v>66</v>
      </c>
      <c r="B32" s="128"/>
      <c r="C32" s="128"/>
      <c r="D32" s="128"/>
      <c r="E32" s="128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6" t="s">
        <v>77</v>
      </c>
      <c r="B33" s="121"/>
      <c r="C33" s="121"/>
      <c r="D33" s="121"/>
      <c r="E33" s="121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2013-01-09T06:07:40Z</cp:lastPrinted>
  <dcterms:created xsi:type="dcterms:W3CDTF">2007-12-12T12:07:30Z</dcterms:created>
  <dcterms:modified xsi:type="dcterms:W3CDTF">2013-01-09T06:07:42Z</dcterms:modified>
  <cp:category/>
  <cp:version/>
  <cp:contentType/>
  <cp:contentStatus/>
</cp:coreProperties>
</file>