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<sst xmlns="http://schemas.openxmlformats.org/spreadsheetml/2006/main" count="190" uniqueCount="136">
  <si>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</si>
  <si>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</si>
  <si>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</si>
  <si>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</si>
  <si>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</si>
  <si>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</si>
  <si>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</si>
  <si>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</si>
  <si>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</si>
  <si>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</si>
  <si>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</si>
  <si>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</si>
  <si>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</si>
  <si>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</si>
  <si>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</si>
  <si>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</si>
  <si>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</si>
  <si>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</si>
  <si>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</si>
  <si>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</si>
  <si>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</si>
  <si>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</si>
  <si>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</si>
  <si>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</si>
  <si>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</si>
  <si>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</si>
  <si>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</si>
  <si>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</si>
  <si>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</si>
  <si>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</si>
  <si>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</si>
  <si>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</si>
  <si>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</si>
  <si>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</si>
  <si>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</si>
  <si>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</si>
  <si>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</si>
  <si>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</si>
  <si>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</si>
  <si>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</si>
  <si>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</si>
  <si>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</si>
  <si>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</si>
  <si>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</si>
  <si>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</si>
  <si>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</si>
  <si>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</si>
  <si>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</si>
  <si>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</si>
  <si>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</si>
  <si>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</si>
  <si>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</si>
  <si>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</si>
  <si>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</si>
  <si>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</si>
  <si>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</si>
  <si>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</si>
  <si>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</si>
  <si>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</si>
  <si>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</si>
  <si>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</si>
  <si>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</si>
  <si>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</si>
  <si>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</si>
  <si>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</si>
  <si>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</si>
  <si>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</si>
  <si>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</si>
  <si>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</si>
  <si>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</si>
  <si>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</si>
  <si>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</si>
  <si>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</si>
  <si>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</si>
  <si>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</si>
  <si>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</si>
  <si>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</si>
  <si>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</si>
  <si>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</si>
  <si>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</si>
  <si>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</si>
  <si>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</si>
  <si>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</si>
  <si>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</si>
  <si>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</si>
  <si>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</si>
  <si>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</si>
  <si>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</si>
  <si>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</si>
  <si>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</si>
  <si>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</si>
  <si>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</si>
  <si>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</si>
  <si>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</si>
  <si>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</si>
  <si>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</si>
  <si>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</si>
  <si>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транспортный налог с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</si>
  <si>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</si>
  <si>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</si>
  <si>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</si>
  <si>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</si>
  <si>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</si>
  <si>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</si>
  <si>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</si>
  <si>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</si>
  <si>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</si>
  <si>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</si>
  <si>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</si>
  <si>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</si>
  <si>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</si>
  <si>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</si>
  <si>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</si>
  <si>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</si>
  <si>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</si>
  <si>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</si>
  <si>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</si>
  <si>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</si>
  <si>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</si>
  <si>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</si>
  <si>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</si>
  <si>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</si>
  <si>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</si>
  <si>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</si>
  <si>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</si>
  <si>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</si>
  <si>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</si>
  <si>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</si>
  <si>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</si>
  <si>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</si>
  <si>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</si>
  <si>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</si>
  <si>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Кассовый план исполнения  бюджета МО Поселок Ставрово на  2011 год</t>
  </si>
  <si>
    <t>1300</t>
  </si>
  <si>
    <t>(по состоянию на 1 октября 2011 года)</t>
  </si>
  <si>
    <t>01.10.2011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</si>
</sst>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1" fillId="0" borderId="13" xfId="0" applyFont="1" applyBorder="1" applyAlignment="1">
      <alignment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22" xfId="0" applyFont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="75" zoomScaleNormal="75" workbookViewId="0" topLeftCell="A25">
      <selection activeCell="S24" sqref="S24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625" style="1" customWidth="1"/>
    <col min="18" max="18" width="7.87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132</v>
      </c>
    </row>
    <row r="10" spans="4:20" ht="18.75" thickBot="1">
      <c r="D10" s="19"/>
      <c r="E10" s="97" t="s">
        <v>134</v>
      </c>
      <c r="F10" s="98"/>
      <c r="G10" s="98"/>
      <c r="H10" s="98"/>
      <c r="I10" s="98"/>
      <c r="J10" s="98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135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107" t="s">
        <v>2</v>
      </c>
      <c r="B15" s="109" t="s">
        <v>3</v>
      </c>
      <c r="C15" s="111" t="s">
        <v>82</v>
      </c>
      <c r="D15" s="113" t="s">
        <v>68</v>
      </c>
      <c r="E15" s="104" t="s">
        <v>4</v>
      </c>
      <c r="F15" s="101"/>
      <c r="G15" s="101"/>
      <c r="H15" s="105" t="s">
        <v>8</v>
      </c>
      <c r="I15" s="104" t="s">
        <v>40</v>
      </c>
      <c r="J15" s="101"/>
      <c r="K15" s="101"/>
      <c r="L15" s="105" t="s">
        <v>43</v>
      </c>
      <c r="M15" s="100" t="s">
        <v>41</v>
      </c>
      <c r="N15" s="101"/>
      <c r="O15" s="101"/>
      <c r="P15" s="102" t="s">
        <v>44</v>
      </c>
      <c r="Q15" s="104" t="s">
        <v>42</v>
      </c>
      <c r="R15" s="101"/>
      <c r="S15" s="101"/>
      <c r="T15" s="105" t="s">
        <v>45</v>
      </c>
    </row>
    <row r="16" spans="1:20" ht="51.75" customHeight="1">
      <c r="A16" s="108"/>
      <c r="B16" s="110"/>
      <c r="C16" s="112"/>
      <c r="D16" s="114"/>
      <c r="E16" s="54" t="s">
        <v>5</v>
      </c>
      <c r="F16" s="6" t="s">
        <v>6</v>
      </c>
      <c r="G16" s="6" t="s">
        <v>7</v>
      </c>
      <c r="H16" s="106"/>
      <c r="I16" s="54" t="s">
        <v>9</v>
      </c>
      <c r="J16" s="6" t="s">
        <v>10</v>
      </c>
      <c r="K16" s="6" t="s">
        <v>11</v>
      </c>
      <c r="L16" s="106"/>
      <c r="M16" s="52" t="s">
        <v>12</v>
      </c>
      <c r="N16" s="67" t="s">
        <v>13</v>
      </c>
      <c r="O16" s="74" t="s">
        <v>14</v>
      </c>
      <c r="P16" s="103"/>
      <c r="Q16" s="78" t="s">
        <v>15</v>
      </c>
      <c r="R16" s="6" t="s">
        <v>16</v>
      </c>
      <c r="S16" s="6" t="s">
        <v>17</v>
      </c>
      <c r="T16" s="106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8">
        <f t="shared" si="0"/>
        <v>14</v>
      </c>
      <c r="O17" s="75">
        <f t="shared" si="0"/>
        <v>15</v>
      </c>
      <c r="P17" s="44">
        <f t="shared" si="0"/>
        <v>16</v>
      </c>
      <c r="Q17" s="79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11">
        <v>1453</v>
      </c>
      <c r="D18" s="51">
        <v>1453</v>
      </c>
      <c r="E18" s="55">
        <v>1453</v>
      </c>
      <c r="F18" s="11">
        <v>679</v>
      </c>
      <c r="G18" s="11">
        <v>1330</v>
      </c>
      <c r="H18" s="56">
        <v>1453</v>
      </c>
      <c r="I18" s="55">
        <v>2101</v>
      </c>
      <c r="J18" s="11">
        <v>1002</v>
      </c>
      <c r="K18" s="11">
        <v>613</v>
      </c>
      <c r="L18" s="56">
        <v>2101</v>
      </c>
      <c r="M18" s="35">
        <v>377</v>
      </c>
      <c r="N18" s="69">
        <v>155</v>
      </c>
      <c r="O18" s="76">
        <v>340</v>
      </c>
      <c r="P18" s="37">
        <v>377</v>
      </c>
      <c r="Q18" s="80">
        <v>415</v>
      </c>
      <c r="R18" s="11">
        <v>88</v>
      </c>
      <c r="S18" s="11">
        <v>57</v>
      </c>
      <c r="T18" s="56">
        <v>1163</v>
      </c>
    </row>
    <row r="19" spans="1:20" ht="12.75">
      <c r="A19" s="66" t="s">
        <v>93</v>
      </c>
      <c r="B19" s="7" t="s">
        <v>25</v>
      </c>
      <c r="C19" s="8">
        <f aca="true" t="shared" si="1" ref="C19:L19">C20+C26</f>
        <v>18692</v>
      </c>
      <c r="D19" s="8">
        <f t="shared" si="1"/>
        <v>18402</v>
      </c>
      <c r="E19" s="8">
        <f t="shared" si="1"/>
        <v>617</v>
      </c>
      <c r="F19" s="8">
        <f t="shared" si="1"/>
        <v>1246</v>
      </c>
      <c r="G19" s="8">
        <f t="shared" si="1"/>
        <v>1744</v>
      </c>
      <c r="H19" s="86">
        <f t="shared" si="1"/>
        <v>3607</v>
      </c>
      <c r="I19" s="8">
        <f t="shared" si="1"/>
        <v>2321</v>
      </c>
      <c r="J19" s="8">
        <f t="shared" si="1"/>
        <v>629</v>
      </c>
      <c r="K19" s="8">
        <f t="shared" si="1"/>
        <v>951</v>
      </c>
      <c r="L19" s="86">
        <f t="shared" si="1"/>
        <v>3901</v>
      </c>
      <c r="M19" s="8">
        <f aca="true" t="shared" si="2" ref="M19:T19">M20+M26</f>
        <v>1871</v>
      </c>
      <c r="N19" s="70">
        <f t="shared" si="2"/>
        <v>927</v>
      </c>
      <c r="O19" s="73">
        <f t="shared" si="2"/>
        <v>1196</v>
      </c>
      <c r="P19" s="86">
        <f t="shared" si="2"/>
        <v>3994</v>
      </c>
      <c r="Q19" s="73">
        <f t="shared" si="2"/>
        <v>1663</v>
      </c>
      <c r="R19" s="8">
        <f t="shared" si="2"/>
        <v>2156</v>
      </c>
      <c r="S19" s="8">
        <f t="shared" si="2"/>
        <v>3081</v>
      </c>
      <c r="T19" s="86">
        <f t="shared" si="2"/>
        <v>6900</v>
      </c>
    </row>
    <row r="20" spans="1:20" ht="12.75">
      <c r="A20" s="48" t="s">
        <v>118</v>
      </c>
      <c r="B20" s="7"/>
      <c r="C20" s="8">
        <f>C21+C22+C23+C24+C25</f>
        <v>14263</v>
      </c>
      <c r="D20" s="51">
        <f>H20+L20+P20+T20</f>
        <v>14263</v>
      </c>
      <c r="E20" s="8">
        <f>E21+E22+E23+E24+E25</f>
        <v>508</v>
      </c>
      <c r="F20" s="8">
        <f>F21+F22+F23+F24+F25</f>
        <v>1073</v>
      </c>
      <c r="G20" s="8">
        <f>G21+G22+G23+G24+G25</f>
        <v>1894</v>
      </c>
      <c r="H20" s="8">
        <f aca="true" t="shared" si="3" ref="H20:H25">E20+F20+G20</f>
        <v>3475</v>
      </c>
      <c r="I20" s="8">
        <f>I21+I22+I23+I24+I25</f>
        <v>2055</v>
      </c>
      <c r="J20" s="8">
        <f>J21+J22+J23+J24+J25</f>
        <v>490</v>
      </c>
      <c r="K20" s="8">
        <f>K21+K22+K23+K24+K25</f>
        <v>479</v>
      </c>
      <c r="L20" s="8">
        <f aca="true" t="shared" si="4" ref="L20:L25">I20+J20+K20</f>
        <v>3024</v>
      </c>
      <c r="M20" s="8">
        <f>M21+M22+M23+M24+M25</f>
        <v>1644</v>
      </c>
      <c r="N20" s="70">
        <f>N21+N22+N23+N24+N25</f>
        <v>736</v>
      </c>
      <c r="O20" s="73">
        <f>O21+O22+O23+O24+O25</f>
        <v>942</v>
      </c>
      <c r="P20" s="8">
        <f aca="true" t="shared" si="5" ref="P20:P25">M20+N20+O20</f>
        <v>3322</v>
      </c>
      <c r="Q20" s="73">
        <f>Q21+Q22+Q23+Q24+Q25</f>
        <v>1281</v>
      </c>
      <c r="R20" s="73">
        <f>R21+R22+R23+R24+R25</f>
        <v>1546</v>
      </c>
      <c r="S20" s="73">
        <f>S21+S22+S23+S24+S25</f>
        <v>1615</v>
      </c>
      <c r="T20" s="8">
        <f aca="true" t="shared" si="6" ref="T20:T25">Q20+R20+S20</f>
        <v>4442</v>
      </c>
    </row>
    <row r="21" spans="1:20" ht="12.75">
      <c r="A21" s="46" t="s">
        <v>94</v>
      </c>
      <c r="B21" s="49"/>
      <c r="C21" s="50">
        <v>4170</v>
      </c>
      <c r="D21" s="51">
        <f>H21+L21+P21+T21</f>
        <v>4170</v>
      </c>
      <c r="E21" s="82">
        <v>239</v>
      </c>
      <c r="F21" s="83">
        <v>337</v>
      </c>
      <c r="G21" s="83">
        <v>375</v>
      </c>
      <c r="H21" s="60">
        <f t="shared" si="3"/>
        <v>951</v>
      </c>
      <c r="I21" s="82">
        <v>415</v>
      </c>
      <c r="J21" s="83">
        <v>393</v>
      </c>
      <c r="K21" s="83">
        <v>360</v>
      </c>
      <c r="L21" s="60">
        <f t="shared" si="4"/>
        <v>1168</v>
      </c>
      <c r="M21" s="87">
        <v>335</v>
      </c>
      <c r="N21" s="83">
        <v>290</v>
      </c>
      <c r="O21" s="83">
        <v>311</v>
      </c>
      <c r="P21" s="51">
        <f>M21+N21+O21</f>
        <v>936</v>
      </c>
      <c r="Q21" s="82">
        <v>358</v>
      </c>
      <c r="R21" s="83">
        <v>380</v>
      </c>
      <c r="S21" s="83">
        <v>377</v>
      </c>
      <c r="T21" s="60">
        <f t="shared" si="6"/>
        <v>1115</v>
      </c>
    </row>
    <row r="22" spans="1:20" ht="12.75">
      <c r="A22" s="46" t="s">
        <v>95</v>
      </c>
      <c r="B22" s="49"/>
      <c r="C22" s="50">
        <v>156</v>
      </c>
      <c r="D22" s="51">
        <f aca="true" t="shared" si="7" ref="D22:D58">H22+L22+P22+T22</f>
        <v>156</v>
      </c>
      <c r="E22" s="82"/>
      <c r="F22" s="83">
        <v>2</v>
      </c>
      <c r="G22" s="83">
        <v>0</v>
      </c>
      <c r="H22" s="60">
        <f t="shared" si="3"/>
        <v>2</v>
      </c>
      <c r="I22" s="82">
        <v>3</v>
      </c>
      <c r="J22" s="83">
        <v>-30</v>
      </c>
      <c r="K22" s="83">
        <v>0</v>
      </c>
      <c r="L22" s="60">
        <f t="shared" si="4"/>
        <v>-27</v>
      </c>
      <c r="M22" s="87">
        <v>0</v>
      </c>
      <c r="N22" s="83">
        <v>0</v>
      </c>
      <c r="O22" s="83">
        <v>0</v>
      </c>
      <c r="P22" s="51">
        <f t="shared" si="5"/>
        <v>0</v>
      </c>
      <c r="Q22" s="82">
        <v>0</v>
      </c>
      <c r="R22" s="83">
        <v>0</v>
      </c>
      <c r="S22" s="83">
        <v>181</v>
      </c>
      <c r="T22" s="60">
        <f t="shared" si="6"/>
        <v>181</v>
      </c>
    </row>
    <row r="23" spans="1:20" ht="12.75">
      <c r="A23" s="46" t="s">
        <v>96</v>
      </c>
      <c r="B23" s="49"/>
      <c r="C23" s="50">
        <v>21</v>
      </c>
      <c r="D23" s="51">
        <f t="shared" si="7"/>
        <v>21</v>
      </c>
      <c r="E23" s="82">
        <v>7</v>
      </c>
      <c r="F23" s="83">
        <v>1</v>
      </c>
      <c r="G23" s="83">
        <v>2</v>
      </c>
      <c r="H23" s="60">
        <f t="shared" si="3"/>
        <v>10</v>
      </c>
      <c r="I23" s="82">
        <v>199</v>
      </c>
      <c r="J23" s="83">
        <v>-197</v>
      </c>
      <c r="K23" s="83">
        <v>2</v>
      </c>
      <c r="L23" s="51">
        <f t="shared" si="4"/>
        <v>4</v>
      </c>
      <c r="M23" s="87">
        <v>136</v>
      </c>
      <c r="N23" s="83">
        <v>-136</v>
      </c>
      <c r="O23" s="83">
        <v>1</v>
      </c>
      <c r="P23" s="51">
        <f t="shared" si="5"/>
        <v>1</v>
      </c>
      <c r="Q23" s="82">
        <v>2</v>
      </c>
      <c r="R23" s="83">
        <v>3</v>
      </c>
      <c r="S23" s="83">
        <v>1</v>
      </c>
      <c r="T23" s="60">
        <f t="shared" si="6"/>
        <v>6</v>
      </c>
    </row>
    <row r="24" spans="1:20" ht="27" customHeight="1">
      <c r="A24" s="64" t="s">
        <v>97</v>
      </c>
      <c r="B24" s="49"/>
      <c r="C24" s="50">
        <v>2734</v>
      </c>
      <c r="D24" s="51">
        <f t="shared" si="7"/>
        <v>2734</v>
      </c>
      <c r="E24" s="82">
        <v>64</v>
      </c>
      <c r="F24" s="83">
        <v>179</v>
      </c>
      <c r="G24" s="83">
        <v>515</v>
      </c>
      <c r="H24" s="60">
        <f t="shared" si="3"/>
        <v>758</v>
      </c>
      <c r="I24" s="82">
        <v>269</v>
      </c>
      <c r="J24" s="83">
        <v>46</v>
      </c>
      <c r="K24" s="83">
        <v>71</v>
      </c>
      <c r="L24" s="60">
        <f t="shared" si="4"/>
        <v>386</v>
      </c>
      <c r="M24" s="87">
        <v>75</v>
      </c>
      <c r="N24" s="83">
        <v>203</v>
      </c>
      <c r="O24" s="83">
        <v>87</v>
      </c>
      <c r="P24" s="51">
        <f t="shared" si="5"/>
        <v>365</v>
      </c>
      <c r="Q24" s="82">
        <v>300</v>
      </c>
      <c r="R24" s="83">
        <v>391</v>
      </c>
      <c r="S24" s="83">
        <v>534</v>
      </c>
      <c r="T24" s="60">
        <f t="shared" si="6"/>
        <v>1225</v>
      </c>
    </row>
    <row r="25" spans="1:20" ht="12.75">
      <c r="A25" s="46" t="s">
        <v>98</v>
      </c>
      <c r="B25" s="49"/>
      <c r="C25" s="50">
        <v>7182</v>
      </c>
      <c r="D25" s="51">
        <f t="shared" si="7"/>
        <v>7182</v>
      </c>
      <c r="E25" s="82">
        <v>198</v>
      </c>
      <c r="F25" s="83">
        <v>554</v>
      </c>
      <c r="G25" s="83">
        <v>1002</v>
      </c>
      <c r="H25" s="60">
        <f t="shared" si="3"/>
        <v>1754</v>
      </c>
      <c r="I25" s="82">
        <v>1169</v>
      </c>
      <c r="J25" s="83">
        <v>278</v>
      </c>
      <c r="K25" s="83">
        <v>46</v>
      </c>
      <c r="L25" s="60">
        <f t="shared" si="4"/>
        <v>1493</v>
      </c>
      <c r="M25" s="87">
        <v>1098</v>
      </c>
      <c r="N25" s="83">
        <v>379</v>
      </c>
      <c r="O25" s="83">
        <v>543</v>
      </c>
      <c r="P25" s="51">
        <f t="shared" si="5"/>
        <v>2020</v>
      </c>
      <c r="Q25" s="82">
        <v>621</v>
      </c>
      <c r="R25" s="83">
        <v>772</v>
      </c>
      <c r="S25" s="83">
        <v>522</v>
      </c>
      <c r="T25" s="60">
        <f t="shared" si="6"/>
        <v>1915</v>
      </c>
    </row>
    <row r="26" spans="1:20" ht="12.75">
      <c r="A26" s="48" t="s">
        <v>119</v>
      </c>
      <c r="B26" s="7"/>
      <c r="C26" s="8">
        <f>SUM(C27:C35)</f>
        <v>4429</v>
      </c>
      <c r="D26" s="8">
        <f>SUM(D27:D35)</f>
        <v>4139</v>
      </c>
      <c r="E26" s="94">
        <f aca="true" t="shared" si="8" ref="E26:T26">E27+T28+E28+E29+E30+E31+E32+E33+E34+E35</f>
        <v>109</v>
      </c>
      <c r="F26" s="94">
        <f t="shared" si="8"/>
        <v>173</v>
      </c>
      <c r="G26" s="94">
        <f t="shared" si="8"/>
        <v>-150</v>
      </c>
      <c r="H26" s="94">
        <f>H27+H28+H29+H30+H31+H32+H33+H34+H35</f>
        <v>132</v>
      </c>
      <c r="I26" s="94">
        <f t="shared" si="8"/>
        <v>266</v>
      </c>
      <c r="J26" s="94">
        <f t="shared" si="8"/>
        <v>139</v>
      </c>
      <c r="K26" s="94">
        <f t="shared" si="8"/>
        <v>472</v>
      </c>
      <c r="L26" s="94">
        <f t="shared" si="8"/>
        <v>877</v>
      </c>
      <c r="M26" s="94">
        <f t="shared" si="8"/>
        <v>227</v>
      </c>
      <c r="N26" s="95">
        <f>N27+AC28+N28+N29+N30+N31+N32+N33+N34+N35</f>
        <v>191</v>
      </c>
      <c r="O26" s="96">
        <f t="shared" si="8"/>
        <v>254</v>
      </c>
      <c r="P26" s="94">
        <f t="shared" si="8"/>
        <v>672</v>
      </c>
      <c r="Q26" s="96">
        <f t="shared" si="8"/>
        <v>382</v>
      </c>
      <c r="R26" s="96">
        <f t="shared" si="8"/>
        <v>610</v>
      </c>
      <c r="S26" s="96">
        <f t="shared" si="8"/>
        <v>1466</v>
      </c>
      <c r="T26" s="94">
        <f t="shared" si="8"/>
        <v>2458</v>
      </c>
    </row>
    <row r="27" spans="1:20" ht="12.75">
      <c r="A27" s="46" t="s">
        <v>99</v>
      </c>
      <c r="B27" s="49"/>
      <c r="C27" s="50">
        <v>70</v>
      </c>
      <c r="D27" s="51">
        <f t="shared" si="7"/>
        <v>70</v>
      </c>
      <c r="E27" s="89">
        <v>3</v>
      </c>
      <c r="F27" s="83">
        <v>3</v>
      </c>
      <c r="G27" s="83">
        <v>3</v>
      </c>
      <c r="H27" s="93">
        <f>E27+F27+G27</f>
        <v>9</v>
      </c>
      <c r="I27" s="82">
        <v>4</v>
      </c>
      <c r="J27" s="83">
        <v>5</v>
      </c>
      <c r="K27" s="83">
        <v>6</v>
      </c>
      <c r="L27" s="60">
        <f>I27+J27+K27</f>
        <v>15</v>
      </c>
      <c r="M27" s="87">
        <v>9</v>
      </c>
      <c r="N27" s="83">
        <v>8</v>
      </c>
      <c r="O27" s="83">
        <v>6</v>
      </c>
      <c r="P27" s="51">
        <f>M27+N27+O27</f>
        <v>23</v>
      </c>
      <c r="Q27" s="82">
        <v>8</v>
      </c>
      <c r="R27" s="83">
        <v>4</v>
      </c>
      <c r="S27" s="83">
        <v>11</v>
      </c>
      <c r="T27" s="60">
        <f aca="true" t="shared" si="9" ref="T27:T35">Q27+R27+S27</f>
        <v>23</v>
      </c>
    </row>
    <row r="28" spans="1:20" ht="25.5">
      <c r="A28" s="46" t="s">
        <v>126</v>
      </c>
      <c r="B28" s="49"/>
      <c r="C28" s="50">
        <v>1</v>
      </c>
      <c r="D28" s="51">
        <f>H28+L28+P28+T28</f>
        <v>1</v>
      </c>
      <c r="E28" s="84"/>
      <c r="F28" s="83"/>
      <c r="G28" s="83">
        <v>1</v>
      </c>
      <c r="H28" s="93">
        <f>E28+F28+G28</f>
        <v>1</v>
      </c>
      <c r="I28" s="82"/>
      <c r="J28" s="83"/>
      <c r="K28" s="83"/>
      <c r="L28" s="60"/>
      <c r="M28" s="87"/>
      <c r="N28" s="83"/>
      <c r="O28" s="83"/>
      <c r="P28" s="51"/>
      <c r="Q28" s="82"/>
      <c r="R28" s="83"/>
      <c r="S28" s="83"/>
      <c r="T28" s="60">
        <f t="shared" si="9"/>
        <v>0</v>
      </c>
    </row>
    <row r="29" spans="1:20" ht="25.5">
      <c r="A29" s="46" t="s">
        <v>127</v>
      </c>
      <c r="B29" s="49"/>
      <c r="C29" s="50">
        <v>1415</v>
      </c>
      <c r="D29" s="51">
        <f t="shared" si="7"/>
        <v>1415</v>
      </c>
      <c r="E29" s="82">
        <v>4</v>
      </c>
      <c r="F29" s="83">
        <v>65</v>
      </c>
      <c r="G29" s="83">
        <v>176</v>
      </c>
      <c r="H29" s="60">
        <f aca="true" t="shared" si="10" ref="H29:H35">E29+F29+G29</f>
        <v>245</v>
      </c>
      <c r="I29" s="82">
        <v>26</v>
      </c>
      <c r="J29" s="83">
        <v>7</v>
      </c>
      <c r="K29" s="83">
        <v>113</v>
      </c>
      <c r="L29" s="60">
        <f aca="true" t="shared" si="11" ref="L29:L35">I29+J29+K29</f>
        <v>146</v>
      </c>
      <c r="M29" s="87">
        <v>12</v>
      </c>
      <c r="N29" s="83">
        <v>33</v>
      </c>
      <c r="O29" s="83">
        <v>108</v>
      </c>
      <c r="P29" s="51">
        <f aca="true" t="shared" si="12" ref="P29:P35">M29+N29+O29</f>
        <v>153</v>
      </c>
      <c r="Q29" s="82">
        <v>214</v>
      </c>
      <c r="R29" s="83">
        <v>105</v>
      </c>
      <c r="S29" s="83">
        <v>552</v>
      </c>
      <c r="T29" s="60">
        <f t="shared" si="9"/>
        <v>871</v>
      </c>
    </row>
    <row r="30" spans="1:20" ht="24.75" customHeight="1">
      <c r="A30" s="46" t="s">
        <v>100</v>
      </c>
      <c r="B30" s="49"/>
      <c r="C30" s="50">
        <v>1465</v>
      </c>
      <c r="D30" s="51">
        <f t="shared" si="7"/>
        <v>1465</v>
      </c>
      <c r="E30" s="82">
        <v>79</v>
      </c>
      <c r="F30" s="83">
        <v>93</v>
      </c>
      <c r="G30" s="83">
        <v>124</v>
      </c>
      <c r="H30" s="60">
        <f t="shared" si="10"/>
        <v>296</v>
      </c>
      <c r="I30" s="82">
        <v>223</v>
      </c>
      <c r="J30" s="83">
        <v>51</v>
      </c>
      <c r="K30" s="83">
        <v>110</v>
      </c>
      <c r="L30" s="60">
        <f t="shared" si="11"/>
        <v>384</v>
      </c>
      <c r="M30" s="87">
        <v>129</v>
      </c>
      <c r="N30" s="83">
        <v>127</v>
      </c>
      <c r="O30" s="83">
        <v>113</v>
      </c>
      <c r="P30" s="51">
        <f t="shared" si="12"/>
        <v>369</v>
      </c>
      <c r="Q30" s="82">
        <v>149</v>
      </c>
      <c r="R30" s="83">
        <v>120</v>
      </c>
      <c r="S30" s="83">
        <v>147</v>
      </c>
      <c r="T30" s="60">
        <f t="shared" si="9"/>
        <v>416</v>
      </c>
    </row>
    <row r="31" spans="1:20" ht="12.75">
      <c r="A31" s="46" t="s">
        <v>101</v>
      </c>
      <c r="B31" s="49"/>
      <c r="C31" s="50">
        <v>210</v>
      </c>
      <c r="D31" s="51">
        <f t="shared" si="7"/>
        <v>210</v>
      </c>
      <c r="E31" s="82">
        <v>9</v>
      </c>
      <c r="F31" s="83">
        <v>10</v>
      </c>
      <c r="G31" s="83">
        <v>4</v>
      </c>
      <c r="H31" s="60">
        <f t="shared" si="10"/>
        <v>23</v>
      </c>
      <c r="I31" s="82">
        <v>9</v>
      </c>
      <c r="J31" s="83">
        <v>51</v>
      </c>
      <c r="K31" s="83">
        <v>17</v>
      </c>
      <c r="L31" s="60">
        <f t="shared" si="11"/>
        <v>77</v>
      </c>
      <c r="M31" s="87">
        <v>42</v>
      </c>
      <c r="N31" s="83">
        <v>6</v>
      </c>
      <c r="O31" s="83">
        <v>24</v>
      </c>
      <c r="P31" s="51">
        <f t="shared" si="12"/>
        <v>72</v>
      </c>
      <c r="Q31" s="82">
        <v>5</v>
      </c>
      <c r="R31" s="83">
        <v>13</v>
      </c>
      <c r="S31" s="83">
        <v>20</v>
      </c>
      <c r="T31" s="60">
        <f t="shared" si="9"/>
        <v>38</v>
      </c>
    </row>
    <row r="32" spans="1:20" ht="25.5">
      <c r="A32" s="46" t="s">
        <v>102</v>
      </c>
      <c r="B32" s="49"/>
      <c r="C32" s="50">
        <v>34</v>
      </c>
      <c r="D32" s="99">
        <f t="shared" si="7"/>
        <v>-256</v>
      </c>
      <c r="E32" s="82">
        <v>2</v>
      </c>
      <c r="F32" s="83"/>
      <c r="G32" s="83">
        <v>-515</v>
      </c>
      <c r="H32" s="60">
        <f t="shared" si="10"/>
        <v>-513</v>
      </c>
      <c r="I32" s="82">
        <v>1</v>
      </c>
      <c r="J32" s="83">
        <v>22</v>
      </c>
      <c r="K32" s="83">
        <v>225</v>
      </c>
      <c r="L32" s="60">
        <f t="shared" si="11"/>
        <v>248</v>
      </c>
      <c r="M32" s="87"/>
      <c r="N32" s="83">
        <v>2</v>
      </c>
      <c r="O32" s="83">
        <v>0</v>
      </c>
      <c r="P32" s="51">
        <f t="shared" si="12"/>
        <v>2</v>
      </c>
      <c r="Q32" s="82">
        <v>-5</v>
      </c>
      <c r="R32" s="83">
        <v>7</v>
      </c>
      <c r="S32" s="83">
        <v>5</v>
      </c>
      <c r="T32" s="60">
        <f t="shared" si="9"/>
        <v>7</v>
      </c>
    </row>
    <row r="33" spans="1:20" ht="25.5">
      <c r="A33" s="46" t="s">
        <v>120</v>
      </c>
      <c r="B33" s="49"/>
      <c r="C33" s="50">
        <v>1070</v>
      </c>
      <c r="D33" s="51">
        <f t="shared" si="7"/>
        <v>1070</v>
      </c>
      <c r="E33" s="82"/>
      <c r="F33" s="83"/>
      <c r="G33" s="83"/>
      <c r="H33" s="60">
        <f t="shared" si="10"/>
        <v>0</v>
      </c>
      <c r="I33" s="82"/>
      <c r="J33" s="83">
        <v>0</v>
      </c>
      <c r="K33" s="83"/>
      <c r="L33" s="60">
        <f t="shared" si="11"/>
        <v>0</v>
      </c>
      <c r="M33" s="87"/>
      <c r="N33" s="83"/>
      <c r="O33" s="83"/>
      <c r="P33" s="51">
        <f t="shared" si="12"/>
        <v>0</v>
      </c>
      <c r="Q33" s="82"/>
      <c r="R33" s="83">
        <v>350</v>
      </c>
      <c r="S33" s="83">
        <v>720</v>
      </c>
      <c r="T33" s="60">
        <f t="shared" si="9"/>
        <v>1070</v>
      </c>
    </row>
    <row r="34" spans="1:20" ht="12.75">
      <c r="A34" s="46" t="s">
        <v>123</v>
      </c>
      <c r="B34" s="49"/>
      <c r="C34" s="50">
        <v>94</v>
      </c>
      <c r="D34" s="51">
        <f t="shared" si="7"/>
        <v>94</v>
      </c>
      <c r="E34" s="82">
        <v>2</v>
      </c>
      <c r="F34" s="83">
        <v>2</v>
      </c>
      <c r="G34" s="83">
        <v>1</v>
      </c>
      <c r="H34" s="60">
        <f t="shared" si="10"/>
        <v>5</v>
      </c>
      <c r="I34" s="82">
        <v>3</v>
      </c>
      <c r="J34" s="83">
        <v>3</v>
      </c>
      <c r="K34" s="83">
        <v>1</v>
      </c>
      <c r="L34" s="60">
        <f t="shared" si="11"/>
        <v>7</v>
      </c>
      <c r="M34" s="87">
        <v>31</v>
      </c>
      <c r="N34" s="83">
        <v>15</v>
      </c>
      <c r="O34" s="83">
        <v>3</v>
      </c>
      <c r="P34" s="51">
        <f t="shared" si="12"/>
        <v>49</v>
      </c>
      <c r="Q34" s="82">
        <v>11</v>
      </c>
      <c r="R34" s="83">
        <v>11</v>
      </c>
      <c r="S34" s="83">
        <v>11</v>
      </c>
      <c r="T34" s="60">
        <f t="shared" si="9"/>
        <v>33</v>
      </c>
    </row>
    <row r="35" spans="1:20" ht="12.75">
      <c r="A35" s="46" t="s">
        <v>124</v>
      </c>
      <c r="B35" s="49"/>
      <c r="C35" s="50">
        <v>70</v>
      </c>
      <c r="D35" s="51">
        <f t="shared" si="7"/>
        <v>70</v>
      </c>
      <c r="E35" s="82">
        <v>10</v>
      </c>
      <c r="F35" s="83"/>
      <c r="G35" s="83">
        <v>56</v>
      </c>
      <c r="H35" s="60">
        <f t="shared" si="10"/>
        <v>66</v>
      </c>
      <c r="I35" s="82"/>
      <c r="J35" s="83"/>
      <c r="K35" s="83"/>
      <c r="L35" s="60">
        <f t="shared" si="11"/>
        <v>0</v>
      </c>
      <c r="M35" s="87">
        <v>4</v>
      </c>
      <c r="N35" s="83"/>
      <c r="O35" s="83"/>
      <c r="P35" s="51">
        <f t="shared" si="12"/>
        <v>4</v>
      </c>
      <c r="Q35" s="82"/>
      <c r="R35" s="83"/>
      <c r="S35" s="83"/>
      <c r="T35" s="60">
        <f t="shared" si="9"/>
        <v>0</v>
      </c>
    </row>
    <row r="36" spans="1:20" ht="25.5">
      <c r="A36" s="9" t="s">
        <v>19</v>
      </c>
      <c r="B36" s="7" t="s">
        <v>26</v>
      </c>
      <c r="C36" s="92">
        <v>2436</v>
      </c>
      <c r="D36" s="51">
        <f t="shared" si="7"/>
        <v>2436</v>
      </c>
      <c r="E36" s="85"/>
      <c r="F36" s="86">
        <v>700</v>
      </c>
      <c r="G36" s="86"/>
      <c r="H36" s="58">
        <f>E36+F36+G36</f>
        <v>700</v>
      </c>
      <c r="I36" s="85"/>
      <c r="J36" s="86"/>
      <c r="K36" s="86"/>
      <c r="L36" s="58">
        <f>I36+J36+K36</f>
        <v>0</v>
      </c>
      <c r="M36" s="88"/>
      <c r="N36" s="86">
        <v>1100</v>
      </c>
      <c r="O36" s="86">
        <v>250</v>
      </c>
      <c r="P36" s="38">
        <f>M36+N36+O36</f>
        <v>1350</v>
      </c>
      <c r="Q36" s="85">
        <v>150</v>
      </c>
      <c r="R36" s="86"/>
      <c r="S36" s="86">
        <v>236</v>
      </c>
      <c r="T36" s="58">
        <f>Q36+R36+S36</f>
        <v>386</v>
      </c>
    </row>
    <row r="37" spans="1:20" ht="24.75" customHeight="1">
      <c r="A37" s="9" t="s">
        <v>103</v>
      </c>
      <c r="B37" s="7" t="s">
        <v>27</v>
      </c>
      <c r="C37" s="51">
        <f>SUM(C38:C41)</f>
        <v>4936</v>
      </c>
      <c r="D37" s="51">
        <f>H37+L37+P37+T37</f>
        <v>4936</v>
      </c>
      <c r="E37" s="57">
        <f aca="true" t="shared" si="13" ref="E37:T37">E38+E39+E40</f>
        <v>160</v>
      </c>
      <c r="F37" s="8">
        <f t="shared" si="13"/>
        <v>506</v>
      </c>
      <c r="G37" s="8">
        <f t="shared" si="13"/>
        <v>15</v>
      </c>
      <c r="H37" s="60">
        <f>H38+H39+H40</f>
        <v>681</v>
      </c>
      <c r="I37" s="8">
        <f t="shared" si="13"/>
        <v>133</v>
      </c>
      <c r="J37" s="8">
        <f t="shared" si="13"/>
        <v>256</v>
      </c>
      <c r="K37" s="8">
        <f t="shared" si="13"/>
        <v>256</v>
      </c>
      <c r="L37" s="58">
        <f>L38+L39+L40</f>
        <v>645</v>
      </c>
      <c r="M37" s="36">
        <f t="shared" si="13"/>
        <v>8</v>
      </c>
      <c r="N37" s="70">
        <f t="shared" si="13"/>
        <v>3298</v>
      </c>
      <c r="O37" s="73">
        <f t="shared" si="13"/>
        <v>5</v>
      </c>
      <c r="P37" s="38">
        <f t="shared" si="13"/>
        <v>3311</v>
      </c>
      <c r="Q37" s="81">
        <f t="shared" si="13"/>
        <v>99</v>
      </c>
      <c r="R37" s="8">
        <f t="shared" si="13"/>
        <v>99</v>
      </c>
      <c r="S37" s="8">
        <f t="shared" si="13"/>
        <v>101</v>
      </c>
      <c r="T37" s="58">
        <f t="shared" si="13"/>
        <v>299</v>
      </c>
    </row>
    <row r="38" spans="1:20" ht="15.75" customHeight="1">
      <c r="A38" s="46" t="s">
        <v>104</v>
      </c>
      <c r="B38" s="49"/>
      <c r="C38" s="50">
        <v>1477</v>
      </c>
      <c r="D38" s="51">
        <f t="shared" si="7"/>
        <v>1477</v>
      </c>
      <c r="E38" s="82">
        <v>123</v>
      </c>
      <c r="F38" s="83">
        <v>246</v>
      </c>
      <c r="G38" s="83">
        <v>0</v>
      </c>
      <c r="H38" s="60">
        <f>E38+F38+G38</f>
        <v>369</v>
      </c>
      <c r="I38" s="82">
        <v>123</v>
      </c>
      <c r="J38" s="83">
        <v>246</v>
      </c>
      <c r="K38" s="83">
        <v>246</v>
      </c>
      <c r="L38" s="60">
        <f>I38+J38+K38</f>
        <v>615</v>
      </c>
      <c r="M38" s="87"/>
      <c r="N38" s="83">
        <v>246</v>
      </c>
      <c r="O38" s="83"/>
      <c r="P38" s="51">
        <f>M38+N38+O38</f>
        <v>246</v>
      </c>
      <c r="Q38" s="82">
        <v>82</v>
      </c>
      <c r="R38" s="83">
        <v>82</v>
      </c>
      <c r="S38" s="83">
        <v>83</v>
      </c>
      <c r="T38" s="60">
        <f>Q38+R38+S38</f>
        <v>247</v>
      </c>
    </row>
    <row r="39" spans="1:20" ht="13.5" customHeight="1">
      <c r="A39" s="46" t="s">
        <v>105</v>
      </c>
      <c r="B39" s="49"/>
      <c r="C39" s="50">
        <v>3192</v>
      </c>
      <c r="D39" s="51">
        <f t="shared" si="7"/>
        <v>3192</v>
      </c>
      <c r="E39" s="82">
        <v>15</v>
      </c>
      <c r="F39" s="83">
        <v>15</v>
      </c>
      <c r="G39" s="83">
        <v>15</v>
      </c>
      <c r="H39" s="60">
        <f>E39+F39+G39</f>
        <v>45</v>
      </c>
      <c r="I39" s="82">
        <v>10</v>
      </c>
      <c r="J39" s="83">
        <v>10</v>
      </c>
      <c r="K39" s="83">
        <v>10</v>
      </c>
      <c r="L39" s="60">
        <f>I39+J39+K39</f>
        <v>30</v>
      </c>
      <c r="M39" s="87">
        <v>8</v>
      </c>
      <c r="N39" s="83">
        <v>3052</v>
      </c>
      <c r="O39" s="83">
        <v>5</v>
      </c>
      <c r="P39" s="51">
        <f>M39+N39+O39</f>
        <v>3065</v>
      </c>
      <c r="Q39" s="82">
        <v>17</v>
      </c>
      <c r="R39" s="83">
        <v>17</v>
      </c>
      <c r="S39" s="83">
        <v>18</v>
      </c>
      <c r="T39" s="60">
        <f>Q39+R39+S39</f>
        <v>52</v>
      </c>
    </row>
    <row r="40" spans="1:20" ht="15.75" customHeight="1">
      <c r="A40" s="46" t="s">
        <v>106</v>
      </c>
      <c r="B40" s="49"/>
      <c r="C40" s="50">
        <v>267</v>
      </c>
      <c r="D40" s="51">
        <f t="shared" si="7"/>
        <v>267</v>
      </c>
      <c r="E40" s="82">
        <v>22</v>
      </c>
      <c r="F40" s="83">
        <v>245</v>
      </c>
      <c r="G40" s="83">
        <v>0</v>
      </c>
      <c r="H40" s="60">
        <f>E40+F40+G40</f>
        <v>267</v>
      </c>
      <c r="I40" s="82">
        <v>0</v>
      </c>
      <c r="J40" s="83">
        <v>0</v>
      </c>
      <c r="K40" s="83">
        <v>0</v>
      </c>
      <c r="L40" s="60">
        <f>I40+J40+K40</f>
        <v>0</v>
      </c>
      <c r="M40" s="87">
        <v>0</v>
      </c>
      <c r="N40" s="83">
        <v>0</v>
      </c>
      <c r="O40" s="83">
        <v>0</v>
      </c>
      <c r="P40" s="51">
        <f>M40+N40+O40</f>
        <v>0</v>
      </c>
      <c r="Q40" s="82">
        <v>0</v>
      </c>
      <c r="R40" s="83">
        <v>0</v>
      </c>
      <c r="S40" s="83">
        <v>0</v>
      </c>
      <c r="T40" s="60">
        <f>Q40+R40+S40</f>
        <v>0</v>
      </c>
    </row>
    <row r="41" spans="1:20" ht="29.25" customHeight="1">
      <c r="A41" s="46" t="s">
        <v>122</v>
      </c>
      <c r="B41" s="49"/>
      <c r="C41" s="50"/>
      <c r="D41" s="51">
        <f t="shared" si="7"/>
        <v>0</v>
      </c>
      <c r="E41" s="59"/>
      <c r="F41" s="50"/>
      <c r="G41" s="50"/>
      <c r="H41" s="60"/>
      <c r="I41" s="59"/>
      <c r="J41" s="50"/>
      <c r="K41" s="50"/>
      <c r="L41" s="60"/>
      <c r="M41" s="53"/>
      <c r="N41" s="71"/>
      <c r="O41" s="62"/>
      <c r="P41" s="51"/>
      <c r="Q41" s="61"/>
      <c r="R41" s="50"/>
      <c r="S41" s="50"/>
      <c r="T41" s="60"/>
    </row>
    <row r="42" spans="1:20" ht="24.75" customHeight="1">
      <c r="A42" s="9" t="s">
        <v>107</v>
      </c>
      <c r="B42" s="7" t="s">
        <v>28</v>
      </c>
      <c r="C42" s="92">
        <f>SUM(C43:C45)</f>
        <v>1585</v>
      </c>
      <c r="D42" s="51">
        <f>H42+L42+P42+T42</f>
        <v>1585</v>
      </c>
      <c r="E42" s="57">
        <f aca="true" t="shared" si="14" ref="E42:T42">E43+E44+E45</f>
        <v>132</v>
      </c>
      <c r="F42" s="8">
        <f t="shared" si="14"/>
        <v>132</v>
      </c>
      <c r="G42" s="8">
        <f t="shared" si="14"/>
        <v>529</v>
      </c>
      <c r="H42" s="58">
        <f t="shared" si="14"/>
        <v>793</v>
      </c>
      <c r="I42" s="57">
        <f t="shared" si="14"/>
        <v>0</v>
      </c>
      <c r="J42" s="8">
        <f t="shared" si="14"/>
        <v>264</v>
      </c>
      <c r="K42" s="8">
        <f t="shared" si="14"/>
        <v>132</v>
      </c>
      <c r="L42" s="58">
        <f t="shared" si="14"/>
        <v>396</v>
      </c>
      <c r="M42" s="36">
        <f t="shared" si="14"/>
        <v>132</v>
      </c>
      <c r="N42" s="70">
        <f t="shared" si="14"/>
        <v>132</v>
      </c>
      <c r="O42" s="73">
        <f t="shared" si="14"/>
        <v>132</v>
      </c>
      <c r="P42" s="38">
        <f t="shared" si="14"/>
        <v>396</v>
      </c>
      <c r="Q42" s="81">
        <f t="shared" si="14"/>
        <v>0</v>
      </c>
      <c r="R42" s="8">
        <f t="shared" si="14"/>
        <v>0</v>
      </c>
      <c r="S42" s="8">
        <f t="shared" si="14"/>
        <v>0</v>
      </c>
      <c r="T42" s="58">
        <f t="shared" si="14"/>
        <v>0</v>
      </c>
    </row>
    <row r="43" spans="1:20" ht="17.25" customHeight="1">
      <c r="A43" s="46" t="s">
        <v>104</v>
      </c>
      <c r="B43" s="49"/>
      <c r="C43" s="50">
        <v>1585</v>
      </c>
      <c r="D43" s="51">
        <f t="shared" si="7"/>
        <v>1585</v>
      </c>
      <c r="E43" s="82">
        <v>132</v>
      </c>
      <c r="F43" s="83">
        <v>132</v>
      </c>
      <c r="G43" s="83">
        <v>529</v>
      </c>
      <c r="H43" s="60">
        <f>E43+F43+G43</f>
        <v>793</v>
      </c>
      <c r="I43" s="90"/>
      <c r="J43" s="91">
        <v>264</v>
      </c>
      <c r="K43" s="91">
        <v>132</v>
      </c>
      <c r="L43" s="60">
        <f>I43+J43+K43</f>
        <v>396</v>
      </c>
      <c r="M43" s="87">
        <v>132</v>
      </c>
      <c r="N43" s="83">
        <v>132</v>
      </c>
      <c r="O43" s="83">
        <v>132</v>
      </c>
      <c r="P43" s="51">
        <f>M43+N43+O43</f>
        <v>396</v>
      </c>
      <c r="Q43" s="82"/>
      <c r="R43" s="83"/>
      <c r="S43" s="83"/>
      <c r="T43" s="60">
        <f>Q43+R43+S43</f>
        <v>0</v>
      </c>
    </row>
    <row r="44" spans="1:20" ht="17.25" customHeight="1">
      <c r="A44" s="46" t="s">
        <v>105</v>
      </c>
      <c r="B44" s="49"/>
      <c r="C44" s="50"/>
      <c r="D44" s="51">
        <f t="shared" si="7"/>
        <v>0</v>
      </c>
      <c r="E44" s="82"/>
      <c r="F44" s="83"/>
      <c r="G44" s="83"/>
      <c r="H44" s="60"/>
      <c r="I44" s="82"/>
      <c r="J44" s="83"/>
      <c r="K44" s="83"/>
      <c r="L44" s="60"/>
      <c r="M44" s="87"/>
      <c r="N44" s="83"/>
      <c r="O44" s="83"/>
      <c r="P44" s="51"/>
      <c r="Q44" s="82"/>
      <c r="R44" s="83"/>
      <c r="S44" s="83"/>
      <c r="T44" s="60"/>
    </row>
    <row r="45" spans="1:20" ht="27" customHeight="1">
      <c r="A45" s="46" t="s">
        <v>122</v>
      </c>
      <c r="B45" s="49"/>
      <c r="C45" s="50"/>
      <c r="D45" s="51">
        <f t="shared" si="7"/>
        <v>0</v>
      </c>
      <c r="E45" s="59"/>
      <c r="F45" s="53"/>
      <c r="G45" s="53"/>
      <c r="H45" s="65">
        <f>E45+F45+G45</f>
        <v>0</v>
      </c>
      <c r="I45" s="59"/>
      <c r="J45" s="53"/>
      <c r="K45" s="53"/>
      <c r="L45" s="50">
        <f>I45+J45+K45</f>
        <v>0</v>
      </c>
      <c r="M45" s="53"/>
      <c r="N45" s="72"/>
      <c r="O45" s="63"/>
      <c r="P45" s="65">
        <f>M45+N45+O45</f>
        <v>0</v>
      </c>
      <c r="Q45" s="61"/>
      <c r="R45" s="63"/>
      <c r="S45" s="63"/>
      <c r="T45" s="50">
        <f>Q45+R45+S45</f>
        <v>0</v>
      </c>
    </row>
    <row r="46" spans="1:20" ht="12.75">
      <c r="A46" s="66" t="s">
        <v>108</v>
      </c>
      <c r="B46" s="7" t="s">
        <v>29</v>
      </c>
      <c r="C46" s="8">
        <f>C47+C48+C49+C50+C51+C52+C53+C54+C55+C56+C57+C58</f>
        <v>26149</v>
      </c>
      <c r="D46" s="51">
        <f>H46+L46+P46+T46</f>
        <v>26149</v>
      </c>
      <c r="E46" s="8">
        <f aca="true" t="shared" si="15" ref="E46:T46">E47+E48+E49+E50+E51+E52+E53+E54+E55+E56+E57+E58</f>
        <v>1683</v>
      </c>
      <c r="F46" s="8">
        <f t="shared" si="15"/>
        <v>1933</v>
      </c>
      <c r="G46" s="8">
        <f t="shared" si="15"/>
        <v>1367</v>
      </c>
      <c r="H46" s="8">
        <f>H47+H48+H49+H50+H51+H52+H53+H54+H55+H56+H57+H58</f>
        <v>4983</v>
      </c>
      <c r="I46" s="8">
        <f t="shared" si="15"/>
        <v>3403</v>
      </c>
      <c r="J46" s="8">
        <f t="shared" si="15"/>
        <v>1388</v>
      </c>
      <c r="K46" s="8">
        <f t="shared" si="15"/>
        <v>1425</v>
      </c>
      <c r="L46" s="57">
        <f>L47+L48+L49+L50+L51+L52+L53+L54+L55+L56+L57+L58</f>
        <v>6216</v>
      </c>
      <c r="M46" s="8">
        <f t="shared" si="15"/>
        <v>2083</v>
      </c>
      <c r="N46" s="70">
        <f t="shared" si="15"/>
        <v>5122</v>
      </c>
      <c r="O46" s="73">
        <f t="shared" si="15"/>
        <v>1358</v>
      </c>
      <c r="P46" s="57">
        <f t="shared" si="15"/>
        <v>8563</v>
      </c>
      <c r="Q46" s="73">
        <f t="shared" si="15"/>
        <v>2089</v>
      </c>
      <c r="R46" s="8">
        <f t="shared" si="15"/>
        <v>2136</v>
      </c>
      <c r="S46" s="8">
        <f t="shared" si="15"/>
        <v>2162</v>
      </c>
      <c r="T46" s="57">
        <f t="shared" si="15"/>
        <v>6387</v>
      </c>
    </row>
    <row r="47" spans="1:20" ht="12.75">
      <c r="A47" s="47" t="s">
        <v>109</v>
      </c>
      <c r="B47" s="49"/>
      <c r="C47" s="50">
        <v>5442</v>
      </c>
      <c r="D47" s="51">
        <f t="shared" si="7"/>
        <v>5442</v>
      </c>
      <c r="E47" s="82">
        <v>347</v>
      </c>
      <c r="F47" s="83">
        <v>386</v>
      </c>
      <c r="G47" s="83">
        <v>420</v>
      </c>
      <c r="H47" s="60">
        <f aca="true" t="shared" si="16" ref="H47:H55">E47+F47+G47</f>
        <v>1153</v>
      </c>
      <c r="I47" s="82">
        <v>1226</v>
      </c>
      <c r="J47" s="83">
        <v>315</v>
      </c>
      <c r="K47" s="83">
        <v>406</v>
      </c>
      <c r="L47" s="60">
        <f aca="true" t="shared" si="17" ref="L47:L55">I47+J47+K47</f>
        <v>1947</v>
      </c>
      <c r="M47" s="87">
        <v>494</v>
      </c>
      <c r="N47" s="83">
        <v>308</v>
      </c>
      <c r="O47" s="83">
        <v>331</v>
      </c>
      <c r="P47" s="51">
        <f aca="true" t="shared" si="18" ref="P47:P55">M47+N47+O47</f>
        <v>1133</v>
      </c>
      <c r="Q47" s="82">
        <v>400</v>
      </c>
      <c r="R47" s="83">
        <v>400</v>
      </c>
      <c r="S47" s="83">
        <v>409</v>
      </c>
      <c r="T47" s="60">
        <f aca="true" t="shared" si="19" ref="T47:T55">Q47+R47+S47</f>
        <v>1209</v>
      </c>
    </row>
    <row r="48" spans="1:20" ht="12.75">
      <c r="A48" s="47" t="s">
        <v>110</v>
      </c>
      <c r="B48" s="49"/>
      <c r="C48" s="50">
        <v>267</v>
      </c>
      <c r="D48" s="51">
        <f t="shared" si="7"/>
        <v>267</v>
      </c>
      <c r="E48" s="82">
        <v>16</v>
      </c>
      <c r="F48" s="83">
        <v>18</v>
      </c>
      <c r="G48" s="83">
        <v>17</v>
      </c>
      <c r="H48" s="60">
        <f t="shared" si="16"/>
        <v>51</v>
      </c>
      <c r="I48" s="82">
        <v>14</v>
      </c>
      <c r="J48" s="83">
        <v>20</v>
      </c>
      <c r="K48" s="83">
        <v>24</v>
      </c>
      <c r="L48" s="60">
        <f t="shared" si="17"/>
        <v>58</v>
      </c>
      <c r="M48" s="87">
        <v>24</v>
      </c>
      <c r="N48" s="83">
        <v>9</v>
      </c>
      <c r="O48" s="83">
        <v>18</v>
      </c>
      <c r="P48" s="51">
        <f t="shared" si="18"/>
        <v>51</v>
      </c>
      <c r="Q48" s="82">
        <v>24</v>
      </c>
      <c r="R48" s="83">
        <v>45</v>
      </c>
      <c r="S48" s="83">
        <v>38</v>
      </c>
      <c r="T48" s="60">
        <f t="shared" si="19"/>
        <v>107</v>
      </c>
    </row>
    <row r="49" spans="1:20" ht="12.75">
      <c r="A49" s="47" t="s">
        <v>111</v>
      </c>
      <c r="B49" s="49"/>
      <c r="C49" s="50">
        <v>306</v>
      </c>
      <c r="D49" s="51">
        <f t="shared" si="7"/>
        <v>306</v>
      </c>
      <c r="E49" s="82">
        <v>12</v>
      </c>
      <c r="F49" s="83">
        <v>10</v>
      </c>
      <c r="G49" s="83">
        <v>13</v>
      </c>
      <c r="H49" s="60">
        <f t="shared" si="16"/>
        <v>35</v>
      </c>
      <c r="I49" s="82">
        <v>11</v>
      </c>
      <c r="J49" s="83">
        <v>27</v>
      </c>
      <c r="K49" s="83">
        <v>21</v>
      </c>
      <c r="L49" s="60">
        <f t="shared" si="17"/>
        <v>59</v>
      </c>
      <c r="M49" s="87">
        <v>28</v>
      </c>
      <c r="N49" s="83">
        <v>39</v>
      </c>
      <c r="O49" s="83">
        <v>9</v>
      </c>
      <c r="P49" s="51">
        <f t="shared" si="18"/>
        <v>76</v>
      </c>
      <c r="Q49" s="82">
        <v>66</v>
      </c>
      <c r="R49" s="83">
        <v>28</v>
      </c>
      <c r="S49" s="83">
        <v>42</v>
      </c>
      <c r="T49" s="60">
        <f t="shared" si="19"/>
        <v>136</v>
      </c>
    </row>
    <row r="50" spans="1:20" ht="12.75">
      <c r="A50" s="47" t="s">
        <v>112</v>
      </c>
      <c r="B50" s="49"/>
      <c r="C50" s="50">
        <v>835</v>
      </c>
      <c r="D50" s="51">
        <f t="shared" si="7"/>
        <v>835</v>
      </c>
      <c r="E50" s="82">
        <v>9</v>
      </c>
      <c r="F50" s="83">
        <v>18</v>
      </c>
      <c r="G50" s="83">
        <v>29</v>
      </c>
      <c r="H50" s="60">
        <f t="shared" si="16"/>
        <v>56</v>
      </c>
      <c r="I50" s="82">
        <v>18</v>
      </c>
      <c r="J50" s="83">
        <v>97</v>
      </c>
      <c r="K50" s="83">
        <v>77</v>
      </c>
      <c r="L50" s="60">
        <f t="shared" si="17"/>
        <v>192</v>
      </c>
      <c r="M50" s="87">
        <v>188</v>
      </c>
      <c r="N50" s="83">
        <v>97</v>
      </c>
      <c r="O50" s="83">
        <v>66</v>
      </c>
      <c r="P50" s="51">
        <f t="shared" si="18"/>
        <v>351</v>
      </c>
      <c r="Q50" s="82">
        <v>103</v>
      </c>
      <c r="R50" s="83">
        <v>117</v>
      </c>
      <c r="S50" s="83">
        <v>16</v>
      </c>
      <c r="T50" s="60">
        <f t="shared" si="19"/>
        <v>236</v>
      </c>
    </row>
    <row r="51" spans="1:20" ht="12.75">
      <c r="A51" s="47" t="s">
        <v>113</v>
      </c>
      <c r="B51" s="49"/>
      <c r="C51" s="50">
        <v>11154</v>
      </c>
      <c r="D51" s="51">
        <f t="shared" si="7"/>
        <v>11154</v>
      </c>
      <c r="E51" s="82">
        <v>706</v>
      </c>
      <c r="F51" s="83">
        <v>807</v>
      </c>
      <c r="G51" s="83">
        <v>237</v>
      </c>
      <c r="H51" s="60">
        <f t="shared" si="16"/>
        <v>1750</v>
      </c>
      <c r="I51" s="82">
        <v>1165</v>
      </c>
      <c r="J51" s="83">
        <v>320</v>
      </c>
      <c r="K51" s="83">
        <v>326</v>
      </c>
      <c r="L51" s="60">
        <f t="shared" si="17"/>
        <v>1811</v>
      </c>
      <c r="M51" s="87">
        <v>528</v>
      </c>
      <c r="N51" s="83">
        <v>4142</v>
      </c>
      <c r="O51" s="83">
        <v>413</v>
      </c>
      <c r="P51" s="51">
        <f>M51+N51+O51</f>
        <v>5083</v>
      </c>
      <c r="Q51" s="82">
        <v>810</v>
      </c>
      <c r="R51" s="83">
        <v>817</v>
      </c>
      <c r="S51" s="83">
        <v>883</v>
      </c>
      <c r="T51" s="60">
        <f t="shared" si="19"/>
        <v>2510</v>
      </c>
    </row>
    <row r="52" spans="1:20" ht="12.75">
      <c r="A52" s="47" t="s">
        <v>114</v>
      </c>
      <c r="B52" s="49"/>
      <c r="C52" s="50">
        <v>0</v>
      </c>
      <c r="D52" s="51">
        <f t="shared" si="7"/>
        <v>0</v>
      </c>
      <c r="E52" s="82"/>
      <c r="F52" s="83"/>
      <c r="G52" s="83"/>
      <c r="H52" s="60">
        <f t="shared" si="16"/>
        <v>0</v>
      </c>
      <c r="I52" s="82"/>
      <c r="J52" s="83"/>
      <c r="K52" s="83"/>
      <c r="L52" s="60">
        <f t="shared" si="17"/>
        <v>0</v>
      </c>
      <c r="M52" s="87"/>
      <c r="N52" s="83"/>
      <c r="O52" s="83"/>
      <c r="P52" s="51">
        <f>M52+N52+O52</f>
        <v>0</v>
      </c>
      <c r="Q52" s="82"/>
      <c r="R52" s="83"/>
      <c r="S52" s="83"/>
      <c r="T52" s="60">
        <f t="shared" si="19"/>
        <v>0</v>
      </c>
    </row>
    <row r="53" spans="1:22" ht="12.75">
      <c r="A53" s="47" t="s">
        <v>125</v>
      </c>
      <c r="B53" s="49"/>
      <c r="C53" s="50">
        <v>58</v>
      </c>
      <c r="D53" s="51">
        <f t="shared" si="7"/>
        <v>58</v>
      </c>
      <c r="E53" s="82"/>
      <c r="F53" s="83">
        <v>6</v>
      </c>
      <c r="G53" s="83">
        <v>3</v>
      </c>
      <c r="H53" s="60">
        <f t="shared" si="16"/>
        <v>9</v>
      </c>
      <c r="I53" s="82">
        <v>8</v>
      </c>
      <c r="J53" s="83">
        <v>9</v>
      </c>
      <c r="K53" s="83">
        <v>0</v>
      </c>
      <c r="L53" s="60">
        <f t="shared" si="17"/>
        <v>17</v>
      </c>
      <c r="M53" s="87"/>
      <c r="N53" s="83"/>
      <c r="O53" s="83">
        <v>4</v>
      </c>
      <c r="P53" s="51">
        <f t="shared" si="18"/>
        <v>4</v>
      </c>
      <c r="Q53" s="82">
        <v>6</v>
      </c>
      <c r="R53" s="83">
        <v>8</v>
      </c>
      <c r="S53" s="83">
        <v>14</v>
      </c>
      <c r="T53" s="138">
        <f t="shared" si="19"/>
        <v>28</v>
      </c>
      <c r="V53" s="77"/>
    </row>
    <row r="54" spans="1:20" ht="12.75">
      <c r="A54" s="47" t="s">
        <v>115</v>
      </c>
      <c r="B54" s="49"/>
      <c r="C54" s="50">
        <v>6572</v>
      </c>
      <c r="D54" s="51">
        <f t="shared" si="7"/>
        <v>6572</v>
      </c>
      <c r="E54" s="82">
        <v>535</v>
      </c>
      <c r="F54" s="83">
        <v>619</v>
      </c>
      <c r="G54" s="83">
        <v>584</v>
      </c>
      <c r="H54" s="60">
        <f t="shared" si="16"/>
        <v>1738</v>
      </c>
      <c r="I54" s="82">
        <v>619</v>
      </c>
      <c r="J54" s="83">
        <v>544</v>
      </c>
      <c r="K54" s="83">
        <v>477</v>
      </c>
      <c r="L54" s="60">
        <f t="shared" si="17"/>
        <v>1640</v>
      </c>
      <c r="M54" s="87">
        <v>760</v>
      </c>
      <c r="N54" s="83">
        <v>246</v>
      </c>
      <c r="O54" s="83">
        <v>466</v>
      </c>
      <c r="P54" s="51">
        <f t="shared" si="18"/>
        <v>1472</v>
      </c>
      <c r="Q54" s="82">
        <v>560</v>
      </c>
      <c r="R54" s="83">
        <v>572</v>
      </c>
      <c r="S54" s="83">
        <v>590</v>
      </c>
      <c r="T54" s="60">
        <f t="shared" si="19"/>
        <v>1722</v>
      </c>
    </row>
    <row r="55" spans="1:20" ht="12.75">
      <c r="A55" s="47" t="s">
        <v>116</v>
      </c>
      <c r="B55" s="49"/>
      <c r="C55" s="50">
        <v>0</v>
      </c>
      <c r="D55" s="51">
        <f t="shared" si="7"/>
        <v>0</v>
      </c>
      <c r="E55" s="82">
        <v>0</v>
      </c>
      <c r="F55" s="83">
        <v>0</v>
      </c>
      <c r="G55" s="83">
        <v>0</v>
      </c>
      <c r="H55" s="60">
        <f t="shared" si="16"/>
        <v>0</v>
      </c>
      <c r="I55" s="82">
        <v>0</v>
      </c>
      <c r="J55" s="83">
        <v>0</v>
      </c>
      <c r="K55" s="83">
        <v>0</v>
      </c>
      <c r="L55" s="60">
        <f t="shared" si="17"/>
        <v>0</v>
      </c>
      <c r="M55" s="87">
        <v>0</v>
      </c>
      <c r="N55" s="83">
        <v>0</v>
      </c>
      <c r="O55" s="83">
        <v>0</v>
      </c>
      <c r="P55" s="51">
        <f t="shared" si="18"/>
        <v>0</v>
      </c>
      <c r="Q55" s="82">
        <v>0</v>
      </c>
      <c r="R55" s="83">
        <v>0</v>
      </c>
      <c r="S55" s="83">
        <v>0</v>
      </c>
      <c r="T55" s="60">
        <f t="shared" si="19"/>
        <v>0</v>
      </c>
    </row>
    <row r="56" spans="1:20" ht="12.75">
      <c r="A56" s="47" t="s">
        <v>117</v>
      </c>
      <c r="B56" s="49"/>
      <c r="C56" s="50">
        <v>748</v>
      </c>
      <c r="D56" s="51">
        <f t="shared" si="7"/>
        <v>748</v>
      </c>
      <c r="E56" s="82">
        <v>6</v>
      </c>
      <c r="F56" s="83">
        <v>12</v>
      </c>
      <c r="G56" s="83">
        <v>9</v>
      </c>
      <c r="H56" s="60">
        <f>E56+F56+G56</f>
        <v>27</v>
      </c>
      <c r="I56" s="82">
        <v>273</v>
      </c>
      <c r="J56" s="83">
        <v>9</v>
      </c>
      <c r="K56" s="83">
        <v>42</v>
      </c>
      <c r="L56" s="60">
        <f>I56+J56+K56</f>
        <v>324</v>
      </c>
      <c r="M56" s="87">
        <v>7</v>
      </c>
      <c r="N56" s="83">
        <v>211</v>
      </c>
      <c r="O56" s="83">
        <v>7</v>
      </c>
      <c r="P56" s="51">
        <f>M56+N56+O56</f>
        <v>225</v>
      </c>
      <c r="Q56" s="82">
        <v>57</v>
      </c>
      <c r="R56" s="83">
        <v>57</v>
      </c>
      <c r="S56" s="83">
        <v>58</v>
      </c>
      <c r="T56" s="60">
        <f>Q56+R56+S56</f>
        <v>172</v>
      </c>
    </row>
    <row r="57" spans="1:20" ht="12.75">
      <c r="A57" s="47" t="s">
        <v>121</v>
      </c>
      <c r="B57" s="49"/>
      <c r="C57" s="50">
        <v>640</v>
      </c>
      <c r="D57" s="51">
        <f t="shared" si="7"/>
        <v>640</v>
      </c>
      <c r="E57" s="82">
        <v>46</v>
      </c>
      <c r="F57" s="83">
        <v>50</v>
      </c>
      <c r="G57" s="83">
        <v>45</v>
      </c>
      <c r="H57" s="60">
        <f>E57+F57+G57</f>
        <v>141</v>
      </c>
      <c r="I57" s="82">
        <v>60</v>
      </c>
      <c r="J57" s="83">
        <v>39</v>
      </c>
      <c r="K57" s="83">
        <v>44</v>
      </c>
      <c r="L57" s="51">
        <f>I57+J57+K57</f>
        <v>143</v>
      </c>
      <c r="M57" s="83">
        <v>47</v>
      </c>
      <c r="N57" s="83">
        <v>64</v>
      </c>
      <c r="O57" s="83">
        <v>33</v>
      </c>
      <c r="P57" s="51">
        <f>M57+N57+O57</f>
        <v>144</v>
      </c>
      <c r="Q57" s="82">
        <v>50</v>
      </c>
      <c r="R57" s="83">
        <v>75</v>
      </c>
      <c r="S57" s="83">
        <v>87</v>
      </c>
      <c r="T57" s="60">
        <f>Q57+R57+S57</f>
        <v>212</v>
      </c>
    </row>
    <row r="58" spans="1:20" ht="12.75">
      <c r="A58" s="47" t="s">
        <v>133</v>
      </c>
      <c r="B58" s="49"/>
      <c r="C58" s="50">
        <v>127</v>
      </c>
      <c r="D58" s="51">
        <f t="shared" si="7"/>
        <v>127</v>
      </c>
      <c r="E58" s="82">
        <v>6</v>
      </c>
      <c r="F58" s="83">
        <v>7</v>
      </c>
      <c r="G58" s="83">
        <v>10</v>
      </c>
      <c r="H58" s="60">
        <f>E58+F58+G58</f>
        <v>23</v>
      </c>
      <c r="I58" s="82">
        <v>9</v>
      </c>
      <c r="J58" s="83">
        <v>8</v>
      </c>
      <c r="K58" s="83">
        <v>8</v>
      </c>
      <c r="L58" s="51">
        <f>I58+J58+K58</f>
        <v>25</v>
      </c>
      <c r="M58" s="87">
        <v>7</v>
      </c>
      <c r="N58" s="83">
        <v>6</v>
      </c>
      <c r="O58" s="83">
        <v>11</v>
      </c>
      <c r="P58" s="51">
        <f>M58+N58+O58</f>
        <v>24</v>
      </c>
      <c r="Q58" s="82">
        <v>13</v>
      </c>
      <c r="R58" s="83">
        <v>17</v>
      </c>
      <c r="S58" s="83">
        <v>25</v>
      </c>
      <c r="T58" s="60">
        <f>Q58+R58+S58</f>
        <v>55</v>
      </c>
    </row>
    <row r="59" spans="1:20" ht="25.5">
      <c r="A59" s="9" t="s">
        <v>53</v>
      </c>
      <c r="B59" s="7" t="s">
        <v>30</v>
      </c>
      <c r="C59" s="8">
        <v>1500</v>
      </c>
      <c r="D59" s="38">
        <f>H59+L59+P59+T59</f>
        <v>1500</v>
      </c>
      <c r="E59" s="57"/>
      <c r="F59" s="8"/>
      <c r="G59" s="8">
        <v>150</v>
      </c>
      <c r="H59" s="58">
        <f>E59+F59+G59</f>
        <v>150</v>
      </c>
      <c r="I59" s="57">
        <v>150</v>
      </c>
      <c r="J59" s="8">
        <v>150</v>
      </c>
      <c r="K59" s="8">
        <v>150</v>
      </c>
      <c r="L59" s="58">
        <f>I59+J59+K59</f>
        <v>450</v>
      </c>
      <c r="M59" s="36">
        <v>150</v>
      </c>
      <c r="N59" s="70">
        <v>150</v>
      </c>
      <c r="O59" s="73">
        <v>150</v>
      </c>
      <c r="P59" s="38">
        <f>M59+N59+O59</f>
        <v>450</v>
      </c>
      <c r="Q59" s="81">
        <v>150</v>
      </c>
      <c r="R59" s="8">
        <v>150</v>
      </c>
      <c r="S59" s="8">
        <v>150</v>
      </c>
      <c r="T59" s="58">
        <f>Q59+R59+S59</f>
        <v>450</v>
      </c>
    </row>
    <row r="60" spans="1:20" ht="25.5">
      <c r="A60" s="9" t="s">
        <v>20</v>
      </c>
      <c r="B60" s="7" t="s">
        <v>31</v>
      </c>
      <c r="C60" s="8">
        <f>C37+C42+C19-C46</f>
        <v>-936</v>
      </c>
      <c r="D60" s="38">
        <f aca="true" t="shared" si="20" ref="D60:I60">D19+D37+D42-D46</f>
        <v>-1226</v>
      </c>
      <c r="E60" s="38">
        <f t="shared" si="20"/>
        <v>-774</v>
      </c>
      <c r="F60" s="38">
        <f t="shared" si="20"/>
        <v>-49</v>
      </c>
      <c r="G60" s="38">
        <f t="shared" si="20"/>
        <v>921</v>
      </c>
      <c r="H60" s="38">
        <f t="shared" si="20"/>
        <v>98</v>
      </c>
      <c r="I60" s="38">
        <f t="shared" si="20"/>
        <v>-949</v>
      </c>
      <c r="J60" s="38">
        <f aca="true" t="shared" si="21" ref="J60:T60">J19+J37+J42-J46</f>
        <v>-239</v>
      </c>
      <c r="K60" s="38">
        <f t="shared" si="21"/>
        <v>-86</v>
      </c>
      <c r="L60" s="38">
        <f>L19+L37+L42-L46</f>
        <v>-1274</v>
      </c>
      <c r="M60" s="38">
        <f t="shared" si="21"/>
        <v>-72</v>
      </c>
      <c r="N60" s="38">
        <f>N19+N37+N42-N46</f>
        <v>-765</v>
      </c>
      <c r="O60" s="38">
        <f t="shared" si="21"/>
        <v>-25</v>
      </c>
      <c r="P60" s="38">
        <f t="shared" si="21"/>
        <v>-862</v>
      </c>
      <c r="Q60" s="38">
        <f t="shared" si="21"/>
        <v>-327</v>
      </c>
      <c r="R60" s="38">
        <f t="shared" si="21"/>
        <v>119</v>
      </c>
      <c r="S60" s="38">
        <f t="shared" si="21"/>
        <v>1020</v>
      </c>
      <c r="T60" s="38">
        <f t="shared" si="21"/>
        <v>812</v>
      </c>
    </row>
    <row r="61" spans="1:20" ht="12.75">
      <c r="A61" s="9" t="s">
        <v>21</v>
      </c>
      <c r="B61" s="7" t="s">
        <v>32</v>
      </c>
      <c r="C61" s="8">
        <f aca="true" t="shared" si="22" ref="C61:I61">C18+C60+C36-C59</f>
        <v>1453</v>
      </c>
      <c r="D61" s="38">
        <f t="shared" si="22"/>
        <v>1163</v>
      </c>
      <c r="E61" s="38">
        <f t="shared" si="22"/>
        <v>679</v>
      </c>
      <c r="F61" s="38">
        <f t="shared" si="22"/>
        <v>1330</v>
      </c>
      <c r="G61" s="38">
        <f t="shared" si="22"/>
        <v>2101</v>
      </c>
      <c r="H61" s="38">
        <f t="shared" si="22"/>
        <v>2101</v>
      </c>
      <c r="I61" s="38">
        <f t="shared" si="22"/>
        <v>1002</v>
      </c>
      <c r="J61" s="38">
        <f>J18+J60+J36-J59</f>
        <v>613</v>
      </c>
      <c r="K61" s="38">
        <f aca="true" t="shared" si="23" ref="K61:T61">K18+K60+K36-K59</f>
        <v>377</v>
      </c>
      <c r="L61" s="38">
        <f>L18+L60+L36-L59</f>
        <v>377</v>
      </c>
      <c r="M61" s="38">
        <f t="shared" si="23"/>
        <v>155</v>
      </c>
      <c r="N61" s="38">
        <f>N18+N60+N36-N59</f>
        <v>340</v>
      </c>
      <c r="O61" s="38">
        <f t="shared" si="23"/>
        <v>415</v>
      </c>
      <c r="P61" s="38">
        <f t="shared" si="23"/>
        <v>415</v>
      </c>
      <c r="Q61" s="38">
        <f t="shared" si="23"/>
        <v>88</v>
      </c>
      <c r="R61" s="38">
        <f t="shared" si="23"/>
        <v>57</v>
      </c>
      <c r="S61" s="38">
        <f t="shared" si="23"/>
        <v>1163</v>
      </c>
      <c r="T61" s="38">
        <f t="shared" si="23"/>
        <v>1911</v>
      </c>
    </row>
    <row r="62" spans="1:20" ht="12.75">
      <c r="A62" s="9" t="s">
        <v>22</v>
      </c>
      <c r="B62" s="7" t="s">
        <v>33</v>
      </c>
      <c r="C62" s="8">
        <v>879</v>
      </c>
      <c r="D62" s="38"/>
      <c r="E62" s="8"/>
      <c r="F62" s="8"/>
      <c r="G62" s="8"/>
      <c r="H62" s="58"/>
      <c r="I62" s="57"/>
      <c r="J62" s="8"/>
      <c r="K62" s="8"/>
      <c r="L62" s="58"/>
      <c r="M62" s="36"/>
      <c r="N62" s="70"/>
      <c r="O62" s="73"/>
      <c r="P62" s="38"/>
      <c r="Q62" s="81"/>
      <c r="R62" s="8"/>
      <c r="S62" s="8"/>
      <c r="T62" s="8"/>
    </row>
    <row r="63" spans="1:20" ht="38.25">
      <c r="A63" s="9" t="s">
        <v>23</v>
      </c>
      <c r="B63" s="7" t="s">
        <v>81</v>
      </c>
      <c r="C63" s="8">
        <f>C61-C62</f>
        <v>574</v>
      </c>
      <c r="D63" s="38"/>
      <c r="E63" s="8">
        <f>E61-E62</f>
        <v>679</v>
      </c>
      <c r="F63" s="8">
        <f>F61-F62</f>
        <v>1330</v>
      </c>
      <c r="G63" s="8">
        <f>G61-G62</f>
        <v>2101</v>
      </c>
      <c r="H63" s="8">
        <f>H61-H62</f>
        <v>2101</v>
      </c>
      <c r="I63" s="8">
        <f aca="true" t="shared" si="24" ref="I63:T63">I61-I62</f>
        <v>1002</v>
      </c>
      <c r="J63" s="8">
        <f t="shared" si="24"/>
        <v>613</v>
      </c>
      <c r="K63" s="8">
        <f t="shared" si="24"/>
        <v>377</v>
      </c>
      <c r="L63" s="8">
        <f t="shared" si="24"/>
        <v>377</v>
      </c>
      <c r="M63" s="8">
        <f t="shared" si="24"/>
        <v>155</v>
      </c>
      <c r="N63" s="8">
        <f t="shared" si="24"/>
        <v>340</v>
      </c>
      <c r="O63" s="8">
        <f t="shared" si="24"/>
        <v>415</v>
      </c>
      <c r="P63" s="8">
        <f t="shared" si="24"/>
        <v>415</v>
      </c>
      <c r="Q63" s="8">
        <f t="shared" si="24"/>
        <v>88</v>
      </c>
      <c r="R63" s="8">
        <f t="shared" si="24"/>
        <v>57</v>
      </c>
      <c r="S63" s="8">
        <f t="shared" si="24"/>
        <v>1163</v>
      </c>
      <c r="T63" s="8">
        <f t="shared" si="24"/>
        <v>1911</v>
      </c>
    </row>
    <row r="64" ht="12.75">
      <c r="O64" s="77"/>
    </row>
    <row r="69" spans="1:4" ht="12.75">
      <c r="A69" s="1" t="s">
        <v>130</v>
      </c>
      <c r="D69" s="1" t="s">
        <v>131</v>
      </c>
    </row>
    <row r="73" spans="1:4" ht="12.75">
      <c r="A73" s="1" t="s">
        <v>128</v>
      </c>
      <c r="D73" s="1" t="s">
        <v>129</v>
      </c>
    </row>
  </sheetData>
  <mergeCells count="12">
    <mergeCell ref="L15:L16"/>
    <mergeCell ref="A15:A16"/>
    <mergeCell ref="B15:B16"/>
    <mergeCell ref="C15:C16"/>
    <mergeCell ref="D15:D16"/>
    <mergeCell ref="E15:G15"/>
    <mergeCell ref="H15:H16"/>
    <mergeCell ref="I15:K15"/>
    <mergeCell ref="M15:O15"/>
    <mergeCell ref="P15:P16"/>
    <mergeCell ref="Q15:S15"/>
    <mergeCell ref="T15:T16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21" t="s">
        <v>85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21">
      <c r="A11" s="121" t="s">
        <v>60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18">
      <c r="A12" s="121" t="s">
        <v>69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32" t="s">
        <v>87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8" t="s">
        <v>62</v>
      </c>
      <c r="B21" s="130" t="s">
        <v>51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1"/>
    </row>
    <row r="22" spans="1:13" s="4" customFormat="1" ht="12.75">
      <c r="A22" s="119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20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6" t="s">
        <v>91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15" t="s">
        <v>75</v>
      </c>
      <c r="B30" s="123" t="s">
        <v>51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5"/>
    </row>
    <row r="31" spans="1:13" s="4" customFormat="1" ht="12.75">
      <c r="A31" s="116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7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8" t="s">
        <v>70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</row>
    <row r="37" spans="1:13" ht="32.25" customHeight="1">
      <c r="A37" s="127" t="s">
        <v>71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</row>
    <row r="38" ht="14.25">
      <c r="A38" s="43" t="s">
        <v>67</v>
      </c>
    </row>
    <row r="39" spans="1:13" ht="27" customHeight="1">
      <c r="A39" s="127" t="s">
        <v>73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</row>
    <row r="40" spans="1:13" ht="15" customHeight="1">
      <c r="A40" s="127" t="s">
        <v>74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</row>
    <row r="42" spans="1:11" ht="24.75" customHeight="1">
      <c r="A42" s="122" t="s">
        <v>54</v>
      </c>
      <c r="B42" s="122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10:M10"/>
    <mergeCell ref="A11:M11"/>
    <mergeCell ref="B21:M21"/>
    <mergeCell ref="A19:M19"/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35" t="s">
        <v>90</v>
      </c>
      <c r="B10" s="135"/>
      <c r="C10" s="136"/>
      <c r="D10" s="136"/>
      <c r="E10" s="136"/>
    </row>
    <row r="11" spans="1:5" ht="18.75">
      <c r="A11" s="136" t="s">
        <v>65</v>
      </c>
      <c r="B11" s="136"/>
      <c r="C11" s="136"/>
      <c r="D11" s="136"/>
      <c r="E11" s="136"/>
    </row>
    <row r="12" spans="1:2" ht="6.75" customHeight="1">
      <c r="A12" s="32"/>
      <c r="B12" s="32"/>
    </row>
    <row r="13" spans="1:5" ht="15.75">
      <c r="A13" s="136" t="s">
        <v>72</v>
      </c>
      <c r="B13" s="136"/>
      <c r="C13" s="136"/>
      <c r="D13" s="136"/>
      <c r="E13" s="136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32"/>
      <c r="B23" s="132"/>
      <c r="C23" s="132"/>
      <c r="D23" s="132"/>
      <c r="E23" s="132"/>
    </row>
    <row r="24" ht="6.75" customHeight="1" thickBot="1"/>
    <row r="25" spans="1:5" ht="23.25" customHeight="1">
      <c r="A25" s="33" t="s">
        <v>78</v>
      </c>
      <c r="B25" s="123" t="s">
        <v>64</v>
      </c>
      <c r="C25" s="100"/>
      <c r="D25" s="123" t="s">
        <v>51</v>
      </c>
      <c r="E25" s="125"/>
    </row>
    <row r="26" spans="1:5" ht="13.5" thickBot="1">
      <c r="A26" s="12">
        <v>1</v>
      </c>
      <c r="B26" s="133">
        <v>2</v>
      </c>
      <c r="C26" s="137"/>
      <c r="D26" s="133">
        <v>3</v>
      </c>
      <c r="E26" s="134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8" t="s">
        <v>66</v>
      </c>
      <c r="B32" s="129"/>
      <c r="C32" s="129"/>
      <c r="D32" s="129"/>
      <c r="E32" s="129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7" t="s">
        <v>77</v>
      </c>
      <c r="B33" s="122"/>
      <c r="C33" s="122"/>
      <c r="D33" s="122"/>
      <c r="E33" s="122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2011-10-07T05:54:09Z</cp:lastPrinted>
  <dcterms:created xsi:type="dcterms:W3CDTF">2007-12-12T12:07:30Z</dcterms:created>
  <dcterms:modified xsi:type="dcterms:W3CDTF">2011-10-07T05:54:11Z</dcterms:modified>
  <cp:category/>
  <cp:version/>
  <cp:contentType/>
  <cp:contentStatus/>
</cp:coreProperties>
</file>