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'доходы'!$A$1:$I$54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<sst xmlns="http://schemas.openxmlformats.org/spreadsheetml/2006/main" count="102" uniqueCount="102">
  <si>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</si>
  <si>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</si>
  <si>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</si>
  <si>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</si>
  <si>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</si>
  <si>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</si>
  <si>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</si>
  <si>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</si>
  <si>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</si>
  <si>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</si>
  <si>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</si>
  <si>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</si>
  <si>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</si>
  <si>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</si>
  <si>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</si>
  <si>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</si>
  <si>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</si>
  <si>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</si>
  <si>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</si>
  <si>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</si>
  <si>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</si>
  <si>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</si>
  <si>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</si>
  <si>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</si>
  <si>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</si>
  <si>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</si>
  <si>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</si>
  <si>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</si>
  <si>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</si>
  <si>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</si>
  <si>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</si>
  <si>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</si>
  <si>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</si>
  <si>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</si>
  <si>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</si>
  <si>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</si>
  <si>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</si>
  <si>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</si>
  <si>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</si>
  <si>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</si>
  <si>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</si>
  <si>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</si>
  <si>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</si>
  <si>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</si>
  <si>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</si>
  <si>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Прочие субсидии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</si>
  <si>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</si>
  <si>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</si>
  <si>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</si>
  <si>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</si>
  <si>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</si>
  <si>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</si>
  <si>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</si>
  <si>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</si>
  <si>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</si>
  <si>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</si>
  <si>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</si>
  <si>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</si>
  <si>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</si>
  <si>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</si>
  <si>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</si>
  <si>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</si>
  <si>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</si>
  <si>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2</t>
  </si>
  <si>
    <t>Сумма (тыс.рублей)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</si>
  <si>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</si>
  <si>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</si>
  <si>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</si>
  <si>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</si>
  <si>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</si>
  <si>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</si>
  <si>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</si>
  <si>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</si>
  <si>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</si>
  <si>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</si>
  <si>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</si>
  <si>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</si>
  <si>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</si>
  <si>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</si>
  <si>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</si>
  <si>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</si>
  <si>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</si>
  <si>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</si>
  <si>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</si>
  <si>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2018 год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</si>
  <si>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</si>
  <si>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</si>
  <si>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</si>
  <si>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</si>
  <si>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</si>
  <si>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</si>
  <si>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2018 и 2019 года</t>
  </si>
  <si>
    <t>2019 год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</si>
  <si>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</si>
  <si>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</si>
  <si>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 2 02 29999 13 7023 151</t>
  </si>
  <si>
    <t xml:space="preserve"> 2 02 35118 13 0000 151</t>
  </si>
  <si>
    <t>2 02 29999 00 0000 151</t>
  </si>
  <si>
    <t>202 30000 00 0000 151</t>
  </si>
  <si>
    <t>2 02 20000 00 0000 151</t>
  </si>
  <si>
    <t xml:space="preserve">к решению  Совета народных депутатов </t>
  </si>
  <si>
    <t>от 26.12.2017 № 15/78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</si>
</sst>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0" fontId="5" fillId="0" borderId="6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8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2" fillId="0" borderId="8" xfId="0" applyNumberFormat="1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top" wrapText="1"/>
    </xf>
    <xf numFmtId="169" fontId="8" fillId="0" borderId="8" xfId="0" applyNumberFormat="1" applyFont="1" applyFill="1" applyBorder="1" applyAlignment="1">
      <alignment horizontal="center" vertical="top" wrapText="1"/>
    </xf>
    <xf numFmtId="169" fontId="12" fillId="0" borderId="8" xfId="0" applyNumberFormat="1" applyFont="1" applyFill="1" applyBorder="1" applyAlignment="1">
      <alignment horizontal="center" vertical="top" wrapText="1"/>
    </xf>
    <xf numFmtId="169" fontId="6" fillId="0" borderId="8" xfId="0" applyNumberFormat="1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 wrapText="1"/>
    </xf>
    <xf numFmtId="0" fontId="14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5" fillId="0" borderId="8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 wrapText="1"/>
    </xf>
    <xf numFmtId="0" fontId="7" fillId="0" borderId="5" xfId="0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 wrapText="1"/>
    </xf>
    <xf numFmtId="0" fontId="5" fillId="0" borderId="5" xfId="0" applyFont="1" applyFill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 vertical="justify"/>
    </xf>
    <xf numFmtId="0" fontId="11" fillId="0" borderId="2" xfId="0" applyFont="1" applyFill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169" fontId="6" fillId="0" borderId="8" xfId="0" applyNumberFormat="1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169" fontId="6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7" t="s">
        <v>4</v>
      </c>
      <c r="C6" s="87"/>
      <c r="D6" s="87"/>
      <c r="E6" s="87"/>
      <c r="F6" s="87"/>
      <c r="G6" s="87"/>
      <c r="H6" s="87"/>
      <c r="I6" s="8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75" zoomScaleNormal="75" zoomScaleSheetLayoutView="75" workbookViewId="0" topLeftCell="A1">
      <selection activeCell="B15" sqref="B15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7"/>
      <c r="B1" s="88" t="s">
        <v>63</v>
      </c>
      <c r="C1" s="88"/>
      <c r="D1" s="88"/>
      <c r="E1" s="88"/>
      <c r="F1" s="88"/>
      <c r="G1" s="88"/>
      <c r="H1" s="88"/>
      <c r="I1" s="88"/>
    </row>
    <row r="2" spans="1:9" ht="12.75" customHeight="1">
      <c r="A2" s="7"/>
      <c r="B2" s="88" t="s">
        <v>100</v>
      </c>
      <c r="C2" s="88"/>
      <c r="D2" s="88"/>
      <c r="E2" s="88"/>
      <c r="F2" s="88"/>
      <c r="G2" s="88"/>
      <c r="H2" s="88"/>
      <c r="I2" s="88"/>
    </row>
    <row r="3" spans="1:9" ht="12.75" customHeight="1">
      <c r="A3" s="7"/>
      <c r="B3" s="88" t="s">
        <v>101</v>
      </c>
      <c r="C3" s="88"/>
      <c r="D3" s="88"/>
      <c r="E3" s="88"/>
      <c r="F3" s="88"/>
      <c r="G3" s="88"/>
      <c r="H3" s="88"/>
      <c r="I3" s="88"/>
    </row>
    <row r="4" spans="1:8" ht="12.75" customHeight="1">
      <c r="A4" s="7"/>
      <c r="B4" s="49"/>
      <c r="C4" s="49"/>
      <c r="D4" s="49"/>
      <c r="E4" s="49"/>
      <c r="F4" s="49"/>
      <c r="G4" s="49"/>
      <c r="H4" s="49"/>
    </row>
    <row r="5" spans="1:9" ht="41.25" customHeight="1">
      <c r="A5" s="96" t="s">
        <v>91</v>
      </c>
      <c r="B5" s="96"/>
      <c r="C5" s="96"/>
      <c r="D5" s="96"/>
      <c r="E5" s="96"/>
      <c r="F5" s="96"/>
      <c r="G5" s="96"/>
      <c r="H5" s="96"/>
      <c r="I5" s="96"/>
    </row>
    <row r="6" spans="1:8" ht="13.5" customHeight="1">
      <c r="A6" s="90"/>
      <c r="B6" s="91"/>
      <c r="C6" s="91"/>
      <c r="D6" s="91"/>
      <c r="E6" s="91"/>
      <c r="F6" s="91"/>
      <c r="G6" s="91"/>
      <c r="H6" s="91"/>
    </row>
    <row r="7" spans="1:9" ht="15.75" customHeight="1">
      <c r="A7" s="92" t="s">
        <v>62</v>
      </c>
      <c r="B7" s="95" t="s">
        <v>6</v>
      </c>
      <c r="C7" s="100" t="s">
        <v>37</v>
      </c>
      <c r="D7" s="89" t="s">
        <v>64</v>
      </c>
      <c r="E7" s="89"/>
      <c r="F7" s="89"/>
      <c r="G7" s="89"/>
      <c r="H7" s="89"/>
      <c r="I7" s="89"/>
    </row>
    <row r="8" spans="1:9" ht="12.75" customHeight="1">
      <c r="A8" s="93"/>
      <c r="B8" s="95"/>
      <c r="C8" s="100"/>
      <c r="D8" s="110" t="s">
        <v>84</v>
      </c>
      <c r="E8" s="36" t="s">
        <v>40</v>
      </c>
      <c r="F8" s="8" t="s">
        <v>41</v>
      </c>
      <c r="G8" s="8" t="s">
        <v>42</v>
      </c>
      <c r="H8" s="8" t="s">
        <v>43</v>
      </c>
      <c r="I8" s="98" t="s">
        <v>92</v>
      </c>
    </row>
    <row r="9" spans="1:9" ht="19.5" customHeight="1" thickBot="1">
      <c r="A9" s="94"/>
      <c r="B9" s="95"/>
      <c r="C9" s="100"/>
      <c r="D9" s="111"/>
      <c r="E9" s="5"/>
      <c r="F9" s="3"/>
      <c r="G9" s="3"/>
      <c r="H9" s="3"/>
      <c r="I9" s="99"/>
    </row>
    <row r="10" spans="1:9" ht="25.5" customHeight="1">
      <c r="A10" s="102" t="s">
        <v>19</v>
      </c>
      <c r="B10" s="102" t="s">
        <v>5</v>
      </c>
      <c r="C10" s="102" t="e">
        <f>C13+C22+C24+C30+C32+C42+C44+#REF!</f>
        <v>#REF!</v>
      </c>
      <c r="D10" s="101">
        <f>D13+D22+D24+D30+D32+D42+D44+D18+D39</f>
        <v>25263</v>
      </c>
      <c r="E10" s="84" t="e">
        <f>E13+E22+E24+E30+E32+E42+E44+#REF!</f>
        <v>#REF!</v>
      </c>
      <c r="F10" s="105" t="e">
        <f>F13+F22+F24+F30+F32+F42+F44+#REF!</f>
        <v>#REF!</v>
      </c>
      <c r="G10" s="105" t="e">
        <f>G13+G22+G24+G30+G32+G42+G44+#REF!</f>
        <v>#REF!</v>
      </c>
      <c r="H10" s="105" t="e">
        <f>H13+H22+H24+H30+H32+H42+H44+#REF!</f>
        <v>#REF!</v>
      </c>
      <c r="I10" s="101">
        <f>I13+I22+I24+I30+I32+I42+I44+I18+I39</f>
        <v>25704.699999999997</v>
      </c>
    </row>
    <row r="11" spans="1:9" ht="1.5" customHeight="1">
      <c r="A11" s="102"/>
      <c r="B11" s="102"/>
      <c r="C11" s="102"/>
      <c r="D11" s="101"/>
      <c r="E11" s="85"/>
      <c r="F11" s="106"/>
      <c r="G11" s="106"/>
      <c r="H11" s="106"/>
      <c r="I11" s="101"/>
    </row>
    <row r="12" spans="1:9" ht="2.25" customHeight="1" thickBot="1">
      <c r="A12" s="102"/>
      <c r="B12" s="102"/>
      <c r="C12" s="102"/>
      <c r="D12" s="101"/>
      <c r="E12" s="86"/>
      <c r="F12" s="107"/>
      <c r="G12" s="107"/>
      <c r="H12" s="107"/>
      <c r="I12" s="101"/>
    </row>
    <row r="13" spans="1:9" ht="21.75" customHeight="1" thickBot="1">
      <c r="A13" s="39" t="s">
        <v>20</v>
      </c>
      <c r="B13" s="40" t="s">
        <v>7</v>
      </c>
      <c r="C13" s="39">
        <f aca="true" t="shared" si="0" ref="C13:I13">C14</f>
        <v>4325</v>
      </c>
      <c r="D13" s="51">
        <f t="shared" si="0"/>
        <v>8217</v>
      </c>
      <c r="E13" s="64" t="e">
        <f t="shared" si="0"/>
        <v>#REF!</v>
      </c>
      <c r="F13" s="64" t="e">
        <f t="shared" si="0"/>
        <v>#REF!</v>
      </c>
      <c r="G13" s="64" t="e">
        <f t="shared" si="0"/>
        <v>#REF!</v>
      </c>
      <c r="H13" s="64" t="e">
        <f t="shared" si="0"/>
        <v>#REF!</v>
      </c>
      <c r="I13" s="51">
        <f t="shared" si="0"/>
        <v>8668.699999999999</v>
      </c>
    </row>
    <row r="14" spans="1:9" ht="22.5" customHeight="1" thickBot="1">
      <c r="A14" s="38" t="s">
        <v>21</v>
      </c>
      <c r="B14" s="40" t="s">
        <v>8</v>
      </c>
      <c r="C14" s="38">
        <f>C15+C16</f>
        <v>4325</v>
      </c>
      <c r="D14" s="52">
        <f>D15+D16+D17</f>
        <v>8217</v>
      </c>
      <c r="E14" s="18" t="e">
        <f>E15+E16+#REF!</f>
        <v>#REF!</v>
      </c>
      <c r="F14" s="18" t="e">
        <f>F15+F16+#REF!</f>
        <v>#REF!</v>
      </c>
      <c r="G14" s="18" t="e">
        <f>G15+G16+#REF!</f>
        <v>#REF!</v>
      </c>
      <c r="H14" s="18" t="e">
        <f>H15+H16+#REF!</f>
        <v>#REF!</v>
      </c>
      <c r="I14" s="52">
        <f>I15+I16+I17</f>
        <v>8668.699999999999</v>
      </c>
    </row>
    <row r="15" spans="1:9" ht="76.5" customHeight="1" thickBot="1">
      <c r="A15" s="41" t="s">
        <v>48</v>
      </c>
      <c r="B15" s="42" t="s">
        <v>46</v>
      </c>
      <c r="C15" s="41">
        <v>4275</v>
      </c>
      <c r="D15" s="53">
        <v>8023</v>
      </c>
      <c r="E15" s="65">
        <v>1525</v>
      </c>
      <c r="F15" s="66">
        <v>1560</v>
      </c>
      <c r="G15" s="66">
        <v>1649</v>
      </c>
      <c r="H15" s="67">
        <v>1856</v>
      </c>
      <c r="I15" s="53">
        <v>8464</v>
      </c>
    </row>
    <row r="16" spans="1:9" ht="108" customHeight="1" thickBot="1">
      <c r="A16" s="41" t="s">
        <v>49</v>
      </c>
      <c r="B16" s="42" t="s">
        <v>47</v>
      </c>
      <c r="C16" s="41">
        <v>50</v>
      </c>
      <c r="D16" s="53">
        <v>66.7</v>
      </c>
      <c r="E16" s="68">
        <v>2</v>
      </c>
      <c r="F16" s="68">
        <v>2</v>
      </c>
      <c r="G16" s="68">
        <v>12</v>
      </c>
      <c r="H16" s="69">
        <v>14</v>
      </c>
      <c r="I16" s="53">
        <v>70.4</v>
      </c>
    </row>
    <row r="17" spans="1:9" ht="51" customHeight="1" thickBot="1">
      <c r="A17" s="41" t="s">
        <v>93</v>
      </c>
      <c r="B17" s="42" t="s">
        <v>94</v>
      </c>
      <c r="C17" s="41"/>
      <c r="D17" s="53">
        <v>127.3</v>
      </c>
      <c r="E17" s="68"/>
      <c r="F17" s="68"/>
      <c r="G17" s="68"/>
      <c r="H17" s="82"/>
      <c r="I17" s="53">
        <v>134.3</v>
      </c>
    </row>
    <row r="18" spans="1:9" ht="33.75" customHeight="1" thickBot="1">
      <c r="A18" s="39" t="s">
        <v>53</v>
      </c>
      <c r="B18" s="43" t="s">
        <v>60</v>
      </c>
      <c r="C18" s="39"/>
      <c r="D18" s="51">
        <f>D19+D20+D21</f>
        <v>1148</v>
      </c>
      <c r="E18" s="68"/>
      <c r="F18" s="68"/>
      <c r="G18" s="68"/>
      <c r="H18" s="81"/>
      <c r="I18" s="51">
        <f>I19+I20+I21</f>
        <v>1194</v>
      </c>
    </row>
    <row r="19" spans="1:9" ht="75.75" customHeight="1" thickBot="1">
      <c r="A19" s="41" t="s">
        <v>54</v>
      </c>
      <c r="B19" s="42" t="s">
        <v>56</v>
      </c>
      <c r="C19" s="41"/>
      <c r="D19" s="50">
        <v>442</v>
      </c>
      <c r="E19" s="68"/>
      <c r="F19" s="68"/>
      <c r="G19" s="68"/>
      <c r="H19" s="81"/>
      <c r="I19" s="50">
        <v>459.7</v>
      </c>
    </row>
    <row r="20" spans="1:9" ht="90" customHeight="1" thickBot="1">
      <c r="A20" s="41" t="s">
        <v>55</v>
      </c>
      <c r="B20" s="42" t="s">
        <v>57</v>
      </c>
      <c r="C20" s="41"/>
      <c r="D20" s="50">
        <v>8</v>
      </c>
      <c r="E20" s="68"/>
      <c r="F20" s="68"/>
      <c r="G20" s="68"/>
      <c r="H20" s="81"/>
      <c r="I20" s="50">
        <v>8.3</v>
      </c>
    </row>
    <row r="21" spans="1:9" ht="79.5" customHeight="1" thickBot="1">
      <c r="A21" s="41" t="s">
        <v>58</v>
      </c>
      <c r="B21" s="42" t="s">
        <v>59</v>
      </c>
      <c r="C21" s="41"/>
      <c r="D21" s="50">
        <v>698</v>
      </c>
      <c r="E21" s="68"/>
      <c r="F21" s="68"/>
      <c r="G21" s="68"/>
      <c r="H21" s="81"/>
      <c r="I21" s="50">
        <v>726</v>
      </c>
    </row>
    <row r="22" spans="1:9" ht="19.5" customHeight="1" thickBot="1">
      <c r="A22" s="39" t="s">
        <v>22</v>
      </c>
      <c r="B22" s="44" t="s">
        <v>9</v>
      </c>
      <c r="C22" s="39">
        <f>C23</f>
        <v>135</v>
      </c>
      <c r="D22" s="70">
        <f>D23</f>
        <v>50</v>
      </c>
      <c r="E22" s="64">
        <f>E23</f>
        <v>0</v>
      </c>
      <c r="F22" s="64">
        <v>0</v>
      </c>
      <c r="G22" s="64">
        <v>0</v>
      </c>
      <c r="H22" s="71">
        <v>0</v>
      </c>
      <c r="I22" s="70">
        <f>I23</f>
        <v>52</v>
      </c>
    </row>
    <row r="23" spans="1:9" ht="17.25" customHeight="1" thickBot="1">
      <c r="A23" s="41" t="s">
        <v>23</v>
      </c>
      <c r="B23" s="45" t="s">
        <v>10</v>
      </c>
      <c r="C23" s="41">
        <v>135</v>
      </c>
      <c r="D23" s="53">
        <v>50</v>
      </c>
      <c r="E23" s="68">
        <v>0</v>
      </c>
      <c r="F23" s="68">
        <v>65</v>
      </c>
      <c r="G23" s="68">
        <v>0</v>
      </c>
      <c r="H23" s="72">
        <v>0</v>
      </c>
      <c r="I23" s="53">
        <v>52</v>
      </c>
    </row>
    <row r="24" spans="1:9" ht="17.25" customHeight="1" thickBot="1">
      <c r="A24" s="39" t="s">
        <v>24</v>
      </c>
      <c r="B24" s="44" t="s">
        <v>11</v>
      </c>
      <c r="C24" s="39" t="e">
        <f>C25+#REF!+C27</f>
        <v>#REF!</v>
      </c>
      <c r="D24" s="70">
        <f aca="true" t="shared" si="1" ref="D24:I24">D25+D27</f>
        <v>11465</v>
      </c>
      <c r="E24" s="71">
        <f t="shared" si="1"/>
        <v>2169</v>
      </c>
      <c r="F24" s="71">
        <f t="shared" si="1"/>
        <v>2332</v>
      </c>
      <c r="G24" s="71">
        <f t="shared" si="1"/>
        <v>2533</v>
      </c>
      <c r="H24" s="71">
        <f t="shared" si="1"/>
        <v>2347</v>
      </c>
      <c r="I24" s="70">
        <f t="shared" si="1"/>
        <v>11757</v>
      </c>
    </row>
    <row r="25" spans="1:9" ht="15.75" customHeight="1" thickBot="1">
      <c r="A25" s="38" t="s">
        <v>25</v>
      </c>
      <c r="B25" s="40" t="s">
        <v>12</v>
      </c>
      <c r="C25" s="38">
        <f aca="true" t="shared" si="2" ref="C25:I25">C26</f>
        <v>216</v>
      </c>
      <c r="D25" s="73">
        <f t="shared" si="2"/>
        <v>378</v>
      </c>
      <c r="E25" s="18">
        <f t="shared" si="2"/>
        <v>6</v>
      </c>
      <c r="F25" s="18">
        <f t="shared" si="2"/>
        <v>100</v>
      </c>
      <c r="G25" s="18">
        <f t="shared" si="2"/>
        <v>200</v>
      </c>
      <c r="H25" s="18">
        <f t="shared" si="2"/>
        <v>105</v>
      </c>
      <c r="I25" s="73">
        <f t="shared" si="2"/>
        <v>393</v>
      </c>
    </row>
    <row r="26" spans="1:9" ht="44.25" customHeight="1" thickBot="1">
      <c r="A26" s="41" t="s">
        <v>66</v>
      </c>
      <c r="B26" s="58" t="s">
        <v>65</v>
      </c>
      <c r="C26" s="41">
        <v>216</v>
      </c>
      <c r="D26" s="53">
        <v>378</v>
      </c>
      <c r="E26" s="68">
        <v>6</v>
      </c>
      <c r="F26" s="68">
        <v>100</v>
      </c>
      <c r="G26" s="68">
        <v>200</v>
      </c>
      <c r="H26" s="74">
        <v>105</v>
      </c>
      <c r="I26" s="53">
        <v>393</v>
      </c>
    </row>
    <row r="27" spans="1:9" ht="21.75" customHeight="1" thickBot="1">
      <c r="A27" s="38" t="s">
        <v>26</v>
      </c>
      <c r="B27" s="40" t="s">
        <v>38</v>
      </c>
      <c r="C27" s="38">
        <f aca="true" t="shared" si="3" ref="C27:H27">C28+C29</f>
        <v>8600</v>
      </c>
      <c r="D27" s="73">
        <f t="shared" si="3"/>
        <v>11087</v>
      </c>
      <c r="E27" s="80">
        <f t="shared" si="3"/>
        <v>2163</v>
      </c>
      <c r="F27" s="80">
        <f t="shared" si="3"/>
        <v>2232</v>
      </c>
      <c r="G27" s="80">
        <f t="shared" si="3"/>
        <v>2333</v>
      </c>
      <c r="H27" s="80">
        <f t="shared" si="3"/>
        <v>2242</v>
      </c>
      <c r="I27" s="73">
        <f>I28+I29</f>
        <v>11364</v>
      </c>
    </row>
    <row r="28" spans="1:10" ht="31.5" customHeight="1" thickBot="1">
      <c r="A28" s="47" t="s">
        <v>67</v>
      </c>
      <c r="B28" s="59" t="s">
        <v>68</v>
      </c>
      <c r="C28" s="41">
        <v>300</v>
      </c>
      <c r="D28" s="53">
        <v>9033</v>
      </c>
      <c r="E28" s="75">
        <v>20</v>
      </c>
      <c r="F28" s="75">
        <v>90</v>
      </c>
      <c r="G28" s="75">
        <v>190</v>
      </c>
      <c r="H28" s="76">
        <v>100</v>
      </c>
      <c r="I28" s="53">
        <v>9259</v>
      </c>
      <c r="J28" s="35"/>
    </row>
    <row r="29" spans="1:9" ht="32.25" customHeight="1">
      <c r="A29" s="60" t="s">
        <v>69</v>
      </c>
      <c r="B29" s="60" t="s">
        <v>70</v>
      </c>
      <c r="C29" s="41">
        <v>8300</v>
      </c>
      <c r="D29" s="50">
        <v>2054</v>
      </c>
      <c r="E29" s="77">
        <v>2143</v>
      </c>
      <c r="F29" s="78">
        <v>2142</v>
      </c>
      <c r="G29" s="78">
        <v>2143</v>
      </c>
      <c r="H29" s="79">
        <v>2142</v>
      </c>
      <c r="I29" s="50">
        <v>2105</v>
      </c>
    </row>
    <row r="30" spans="1:9" ht="22.5" customHeight="1" thickBot="1">
      <c r="A30" s="39" t="s">
        <v>27</v>
      </c>
      <c r="B30" s="44" t="s">
        <v>13</v>
      </c>
      <c r="C30" s="39">
        <f aca="true" t="shared" si="4" ref="C30:I30">C31</f>
        <v>100</v>
      </c>
      <c r="D30" s="54">
        <f t="shared" si="4"/>
        <v>45</v>
      </c>
      <c r="E30" s="4">
        <f t="shared" si="4"/>
        <v>15</v>
      </c>
      <c r="F30" s="4">
        <f t="shared" si="4"/>
        <v>15</v>
      </c>
      <c r="G30" s="4">
        <f t="shared" si="4"/>
        <v>15</v>
      </c>
      <c r="H30" s="4">
        <f t="shared" si="4"/>
        <v>15</v>
      </c>
      <c r="I30" s="54">
        <f t="shared" si="4"/>
        <v>45</v>
      </c>
    </row>
    <row r="31" spans="1:9" ht="66" customHeight="1" thickBot="1">
      <c r="A31" s="41" t="s">
        <v>28</v>
      </c>
      <c r="B31" s="45" t="s">
        <v>14</v>
      </c>
      <c r="C31" s="41">
        <v>100</v>
      </c>
      <c r="D31" s="50">
        <v>45</v>
      </c>
      <c r="E31" s="6">
        <v>15</v>
      </c>
      <c r="F31" s="6">
        <v>15</v>
      </c>
      <c r="G31" s="6">
        <v>15</v>
      </c>
      <c r="H31" s="10">
        <v>15</v>
      </c>
      <c r="I31" s="50">
        <v>45</v>
      </c>
    </row>
    <row r="32" spans="1:9" ht="30.75" customHeight="1" thickBot="1">
      <c r="A32" s="39" t="s">
        <v>32</v>
      </c>
      <c r="B32" s="44" t="s">
        <v>15</v>
      </c>
      <c r="C32" s="39">
        <f aca="true" t="shared" si="5" ref="C32:H32">C33+C37</f>
        <v>2683</v>
      </c>
      <c r="D32" s="51">
        <f t="shared" si="5"/>
        <v>2983</v>
      </c>
      <c r="E32" s="4">
        <f>E33+E37</f>
        <v>775</v>
      </c>
      <c r="F32" s="4">
        <f>F33+F37</f>
        <v>911</v>
      </c>
      <c r="G32" s="4">
        <f>G33+G37</f>
        <v>931</v>
      </c>
      <c r="H32" s="4">
        <f t="shared" si="5"/>
        <v>956</v>
      </c>
      <c r="I32" s="51">
        <f>I33+I37</f>
        <v>2733</v>
      </c>
    </row>
    <row r="33" spans="1:9" ht="76.5" customHeight="1" thickBot="1">
      <c r="A33" s="38" t="s">
        <v>33</v>
      </c>
      <c r="B33" s="40" t="s">
        <v>34</v>
      </c>
      <c r="C33" s="38">
        <f aca="true" t="shared" si="6" ref="C33:H33">C34+C36</f>
        <v>2463</v>
      </c>
      <c r="D33" s="52">
        <f>D34+D36+D35</f>
        <v>2333</v>
      </c>
      <c r="E33" s="5">
        <f t="shared" si="6"/>
        <v>755</v>
      </c>
      <c r="F33" s="5">
        <f t="shared" si="6"/>
        <v>855</v>
      </c>
      <c r="G33" s="5">
        <f t="shared" si="6"/>
        <v>875</v>
      </c>
      <c r="H33" s="5">
        <f t="shared" si="6"/>
        <v>866</v>
      </c>
      <c r="I33" s="52">
        <f>I34+I36+I35</f>
        <v>2133</v>
      </c>
    </row>
    <row r="34" spans="1:9" ht="76.5" customHeight="1" thickBot="1">
      <c r="A34" s="47" t="s">
        <v>71</v>
      </c>
      <c r="B34" s="58" t="s">
        <v>72</v>
      </c>
      <c r="C34" s="41">
        <v>1163</v>
      </c>
      <c r="D34" s="50">
        <v>820</v>
      </c>
      <c r="E34" s="6">
        <v>330</v>
      </c>
      <c r="F34" s="6">
        <v>430</v>
      </c>
      <c r="G34" s="6">
        <v>450</v>
      </c>
      <c r="H34" s="10">
        <v>440</v>
      </c>
      <c r="I34" s="50">
        <v>820</v>
      </c>
    </row>
    <row r="35" spans="1:9" ht="76.5" customHeight="1" thickBot="1">
      <c r="A35" s="47" t="s">
        <v>85</v>
      </c>
      <c r="B35" s="58" t="s">
        <v>86</v>
      </c>
      <c r="C35" s="41"/>
      <c r="D35" s="50">
        <v>13</v>
      </c>
      <c r="E35" s="6"/>
      <c r="F35" s="6"/>
      <c r="G35" s="6"/>
      <c r="H35" s="10"/>
      <c r="I35" s="50">
        <v>13</v>
      </c>
    </row>
    <row r="36" spans="1:9" ht="60.75" customHeight="1" thickBot="1">
      <c r="A36" s="41" t="s">
        <v>73</v>
      </c>
      <c r="B36" s="58" t="s">
        <v>87</v>
      </c>
      <c r="C36" s="41">
        <v>1300</v>
      </c>
      <c r="D36" s="50">
        <v>1500</v>
      </c>
      <c r="E36" s="6">
        <v>425</v>
      </c>
      <c r="F36" s="6">
        <v>425</v>
      </c>
      <c r="G36" s="6">
        <v>425</v>
      </c>
      <c r="H36" s="10">
        <v>426</v>
      </c>
      <c r="I36" s="50">
        <v>1300</v>
      </c>
    </row>
    <row r="37" spans="1:9" ht="75.75" customHeight="1" thickBot="1">
      <c r="A37" s="38" t="s">
        <v>29</v>
      </c>
      <c r="B37" s="40" t="s">
        <v>39</v>
      </c>
      <c r="C37" s="38">
        <f aca="true" t="shared" si="7" ref="C37:I37">C38</f>
        <v>220</v>
      </c>
      <c r="D37" s="50">
        <f t="shared" si="7"/>
        <v>650</v>
      </c>
      <c r="E37" s="5">
        <f t="shared" si="7"/>
        <v>20</v>
      </c>
      <c r="F37" s="5">
        <f t="shared" si="7"/>
        <v>56</v>
      </c>
      <c r="G37" s="5">
        <f t="shared" si="7"/>
        <v>56</v>
      </c>
      <c r="H37" s="13">
        <f t="shared" si="7"/>
        <v>90</v>
      </c>
      <c r="I37" s="50">
        <f t="shared" si="7"/>
        <v>600</v>
      </c>
    </row>
    <row r="38" spans="1:9" ht="63.75" customHeight="1" thickBot="1">
      <c r="A38" s="41" t="s">
        <v>74</v>
      </c>
      <c r="B38" s="58" t="s">
        <v>88</v>
      </c>
      <c r="C38" s="41">
        <v>220</v>
      </c>
      <c r="D38" s="50">
        <v>650</v>
      </c>
      <c r="E38" s="6">
        <v>20</v>
      </c>
      <c r="F38" s="6">
        <v>56</v>
      </c>
      <c r="G38" s="6">
        <v>56</v>
      </c>
      <c r="H38" s="10">
        <v>90</v>
      </c>
      <c r="I38" s="50">
        <v>600</v>
      </c>
    </row>
    <row r="39" spans="1:9" ht="35.25" customHeight="1" thickBot="1">
      <c r="A39" s="39" t="s">
        <v>50</v>
      </c>
      <c r="B39" s="44" t="s">
        <v>51</v>
      </c>
      <c r="C39" s="39">
        <v>204</v>
      </c>
      <c r="D39" s="51">
        <f>D40+D41</f>
        <v>1200</v>
      </c>
      <c r="E39" s="4">
        <f>E41</f>
        <v>38</v>
      </c>
      <c r="F39" s="4">
        <f>F41</f>
        <v>38</v>
      </c>
      <c r="G39" s="4">
        <f>G41</f>
        <v>38</v>
      </c>
      <c r="H39" s="4">
        <f>H41</f>
        <v>38</v>
      </c>
      <c r="I39" s="51">
        <f>I40+I41</f>
        <v>1200</v>
      </c>
    </row>
    <row r="40" spans="1:9" ht="35.25" customHeight="1" thickBot="1">
      <c r="A40" s="57" t="s">
        <v>75</v>
      </c>
      <c r="B40" s="61" t="s">
        <v>77</v>
      </c>
      <c r="C40" s="38"/>
      <c r="D40" s="53">
        <v>1000</v>
      </c>
      <c r="E40" s="4"/>
      <c r="F40" s="4"/>
      <c r="G40" s="4"/>
      <c r="H40" s="4"/>
      <c r="I40" s="53">
        <v>1000</v>
      </c>
    </row>
    <row r="41" spans="1:9" ht="34.5" customHeight="1" thickBot="1">
      <c r="A41" s="41" t="s">
        <v>76</v>
      </c>
      <c r="B41" s="58" t="s">
        <v>78</v>
      </c>
      <c r="C41" s="41">
        <v>204</v>
      </c>
      <c r="D41" s="53">
        <v>200</v>
      </c>
      <c r="E41" s="6">
        <v>38</v>
      </c>
      <c r="F41" s="6">
        <v>38</v>
      </c>
      <c r="G41" s="6">
        <v>38</v>
      </c>
      <c r="H41" s="16">
        <v>38</v>
      </c>
      <c r="I41" s="53">
        <v>200</v>
      </c>
    </row>
    <row r="42" spans="1:9" ht="30" customHeight="1" thickBot="1">
      <c r="A42" s="39" t="s">
        <v>30</v>
      </c>
      <c r="B42" s="44" t="s">
        <v>16</v>
      </c>
      <c r="C42" s="39" t="e">
        <f>#REF!+#REF!+#REF!</f>
        <v>#REF!</v>
      </c>
      <c r="D42" s="51">
        <f>D43</f>
        <v>100</v>
      </c>
      <c r="E42" s="4" t="e">
        <f>#REF!+#REF!</f>
        <v>#REF!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51">
        <f>I43</f>
        <v>0</v>
      </c>
    </row>
    <row r="43" spans="1:9" ht="96" customHeight="1" thickBot="1">
      <c r="A43" s="41" t="s">
        <v>89</v>
      </c>
      <c r="B43" s="45" t="s">
        <v>90</v>
      </c>
      <c r="C43" s="39"/>
      <c r="D43" s="53">
        <v>100</v>
      </c>
      <c r="E43" s="6"/>
      <c r="F43" s="6"/>
      <c r="G43" s="6"/>
      <c r="H43" s="9"/>
      <c r="I43" s="53">
        <v>0</v>
      </c>
    </row>
    <row r="44" spans="1:9" ht="21.75" customHeight="1" thickBot="1">
      <c r="A44" s="39" t="s">
        <v>35</v>
      </c>
      <c r="B44" s="44" t="s">
        <v>36</v>
      </c>
      <c r="C44" s="39" t="e">
        <f>#REF!</f>
        <v>#REF!</v>
      </c>
      <c r="D44" s="51">
        <f>D45+D46</f>
        <v>55</v>
      </c>
      <c r="E44" s="37" t="e">
        <f>#REF!</f>
        <v>#REF!</v>
      </c>
      <c r="F44" s="11" t="e">
        <f>#REF!</f>
        <v>#REF!</v>
      </c>
      <c r="G44" s="11" t="e">
        <f>#REF!</f>
        <v>#REF!</v>
      </c>
      <c r="H44" s="56" t="e">
        <f>#REF!</f>
        <v>#REF!</v>
      </c>
      <c r="I44" s="51">
        <f>I45+I46</f>
        <v>55</v>
      </c>
    </row>
    <row r="45" spans="1:9" ht="46.5" customHeight="1" thickBot="1">
      <c r="A45" s="41" t="s">
        <v>79</v>
      </c>
      <c r="B45" s="62" t="s">
        <v>81</v>
      </c>
      <c r="C45" s="38"/>
      <c r="D45" s="53">
        <v>54</v>
      </c>
      <c r="E45" s="18"/>
      <c r="F45" s="18"/>
      <c r="G45" s="18"/>
      <c r="H45" s="18"/>
      <c r="I45" s="53">
        <v>54</v>
      </c>
    </row>
    <row r="46" spans="1:9" ht="48.75" customHeight="1" thickBot="1">
      <c r="A46" s="41" t="s">
        <v>80</v>
      </c>
      <c r="B46" s="63" t="s">
        <v>82</v>
      </c>
      <c r="C46" s="41">
        <v>79</v>
      </c>
      <c r="D46" s="50">
        <v>1</v>
      </c>
      <c r="E46" s="6">
        <v>15</v>
      </c>
      <c r="F46" s="6">
        <v>15</v>
      </c>
      <c r="G46" s="6">
        <v>15</v>
      </c>
      <c r="H46" s="10">
        <v>15</v>
      </c>
      <c r="I46" s="50">
        <v>1</v>
      </c>
    </row>
    <row r="47" spans="1:9" ht="21.75" customHeight="1" thickBot="1">
      <c r="A47" s="46" t="s">
        <v>31</v>
      </c>
      <c r="B47" s="48" t="s">
        <v>17</v>
      </c>
      <c r="C47" s="46" t="e">
        <f>#REF!+#REF!+C50+C52+#REF!</f>
        <v>#REF!</v>
      </c>
      <c r="D47" s="51">
        <f>D48+D51</f>
        <v>347.6</v>
      </c>
      <c r="E47" s="17" t="e">
        <f>#REF!+E48+E51+#REF!</f>
        <v>#REF!</v>
      </c>
      <c r="F47" s="17" t="e">
        <f>#REF!+F48+F51+#REF!</f>
        <v>#REF!</v>
      </c>
      <c r="G47" s="17" t="e">
        <f>#REF!+G48+G51+#REF!</f>
        <v>#REF!</v>
      </c>
      <c r="H47" s="17" t="e">
        <f>#REF!+H48+H51+#REF!</f>
        <v>#REF!</v>
      </c>
      <c r="I47" s="51">
        <f>I48+I51</f>
        <v>347.6</v>
      </c>
    </row>
    <row r="48" spans="1:9" ht="32.25" customHeight="1" thickBot="1">
      <c r="A48" s="39" t="s">
        <v>99</v>
      </c>
      <c r="B48" s="44" t="s">
        <v>44</v>
      </c>
      <c r="C48" s="39"/>
      <c r="D48" s="54">
        <f aca="true" t="shared" si="8" ref="D48:I48">D49</f>
        <v>195.5</v>
      </c>
      <c r="E48" s="26" t="e">
        <f t="shared" si="8"/>
        <v>#REF!</v>
      </c>
      <c r="F48" s="14" t="e">
        <f t="shared" si="8"/>
        <v>#REF!</v>
      </c>
      <c r="G48" s="14" t="e">
        <f t="shared" si="8"/>
        <v>#REF!</v>
      </c>
      <c r="H48" s="30" t="e">
        <f t="shared" si="8"/>
        <v>#REF!</v>
      </c>
      <c r="I48" s="54">
        <f t="shared" si="8"/>
        <v>195.5</v>
      </c>
    </row>
    <row r="49" spans="1:9" s="21" customFormat="1" ht="20.25" customHeight="1">
      <c r="A49" s="38" t="s">
        <v>97</v>
      </c>
      <c r="B49" s="40" t="s">
        <v>45</v>
      </c>
      <c r="C49" s="38"/>
      <c r="D49" s="55">
        <f>D50</f>
        <v>195.5</v>
      </c>
      <c r="E49" s="27" t="e">
        <f>E50+#REF!</f>
        <v>#REF!</v>
      </c>
      <c r="F49" s="20" t="e">
        <f>F50+#REF!</f>
        <v>#REF!</v>
      </c>
      <c r="G49" s="20" t="e">
        <f>G50+#REF!</f>
        <v>#REF!</v>
      </c>
      <c r="H49" s="31" t="e">
        <f>H50+#REF!</f>
        <v>#REF!</v>
      </c>
      <c r="I49" s="55">
        <f>I50</f>
        <v>195.5</v>
      </c>
    </row>
    <row r="50" spans="1:13" s="19" customFormat="1" ht="94.5" customHeight="1">
      <c r="A50" s="41" t="s">
        <v>95</v>
      </c>
      <c r="B50" s="45" t="s">
        <v>61</v>
      </c>
      <c r="C50" s="47">
        <v>153</v>
      </c>
      <c r="D50" s="50">
        <v>195.5</v>
      </c>
      <c r="E50" s="25">
        <v>211</v>
      </c>
      <c r="F50" s="23"/>
      <c r="G50" s="23"/>
      <c r="H50" s="32"/>
      <c r="I50" s="50">
        <v>195.5</v>
      </c>
      <c r="M50" s="22"/>
    </row>
    <row r="51" spans="1:9" ht="36" customHeight="1" thickBot="1">
      <c r="A51" s="39" t="s">
        <v>98</v>
      </c>
      <c r="B51" s="44" t="s">
        <v>52</v>
      </c>
      <c r="C51" s="46"/>
      <c r="D51" s="54">
        <f aca="true" t="shared" si="9" ref="D51:I51">D52</f>
        <v>152.1</v>
      </c>
      <c r="E51" s="29">
        <f t="shared" si="9"/>
        <v>147</v>
      </c>
      <c r="F51" s="24">
        <f t="shared" si="9"/>
        <v>0</v>
      </c>
      <c r="G51" s="24">
        <f t="shared" si="9"/>
        <v>0</v>
      </c>
      <c r="H51" s="34">
        <f t="shared" si="9"/>
        <v>152.1</v>
      </c>
      <c r="I51" s="54">
        <f t="shared" si="9"/>
        <v>152.1</v>
      </c>
    </row>
    <row r="52" spans="1:9" ht="46.5" customHeight="1" thickBot="1">
      <c r="A52" s="83" t="s">
        <v>96</v>
      </c>
      <c r="B52" s="58" t="s">
        <v>83</v>
      </c>
      <c r="C52" s="41">
        <v>228</v>
      </c>
      <c r="D52" s="50">
        <v>152.1</v>
      </c>
      <c r="E52" s="28">
        <v>147</v>
      </c>
      <c r="F52" s="15">
        <v>0</v>
      </c>
      <c r="G52" s="15">
        <v>0</v>
      </c>
      <c r="H52" s="33">
        <f>I52+J52+K52+L52</f>
        <v>152.1</v>
      </c>
      <c r="I52" s="50">
        <v>152.1</v>
      </c>
    </row>
    <row r="53" spans="1:9" ht="12.75" customHeight="1">
      <c r="A53" s="102"/>
      <c r="B53" s="112" t="s">
        <v>18</v>
      </c>
      <c r="C53" s="102" t="e">
        <f aca="true" t="shared" si="10" ref="C53:I53">C47+C10</f>
        <v>#REF!</v>
      </c>
      <c r="D53" s="97">
        <f t="shared" si="10"/>
        <v>25610.6</v>
      </c>
      <c r="E53" s="108" t="e">
        <f t="shared" si="10"/>
        <v>#REF!</v>
      </c>
      <c r="F53" s="103" t="e">
        <f t="shared" si="10"/>
        <v>#REF!</v>
      </c>
      <c r="G53" s="103" t="e">
        <f t="shared" si="10"/>
        <v>#REF!</v>
      </c>
      <c r="H53" s="103" t="e">
        <f t="shared" si="10"/>
        <v>#REF!</v>
      </c>
      <c r="I53" s="97">
        <f t="shared" si="10"/>
        <v>26052.299999999996</v>
      </c>
    </row>
    <row r="54" spans="1:9" ht="13.5" customHeight="1" thickBot="1">
      <c r="A54" s="102"/>
      <c r="B54" s="112"/>
      <c r="C54" s="102"/>
      <c r="D54" s="97"/>
      <c r="E54" s="109"/>
      <c r="F54" s="104"/>
      <c r="G54" s="104"/>
      <c r="H54" s="104"/>
      <c r="I54" s="97"/>
    </row>
    <row r="56" spans="4:8" ht="12.75">
      <c r="D56" s="12"/>
      <c r="E56" s="12"/>
      <c r="F56" s="12"/>
      <c r="G56" s="12"/>
      <c r="H56" s="12"/>
    </row>
  </sheetData>
  <mergeCells count="29">
    <mergeCell ref="G53:G54"/>
    <mergeCell ref="E10:E12"/>
    <mergeCell ref="F10:F12"/>
    <mergeCell ref="G10:G12"/>
    <mergeCell ref="A10:A12"/>
    <mergeCell ref="D8:D9"/>
    <mergeCell ref="D53:D54"/>
    <mergeCell ref="A53:A54"/>
    <mergeCell ref="B53:B54"/>
    <mergeCell ref="C53:C54"/>
    <mergeCell ref="B10:B12"/>
    <mergeCell ref="I53:I54"/>
    <mergeCell ref="I8:I9"/>
    <mergeCell ref="C7:C9"/>
    <mergeCell ref="D10:D12"/>
    <mergeCell ref="I10:I12"/>
    <mergeCell ref="C10:C12"/>
    <mergeCell ref="H53:H54"/>
    <mergeCell ref="H10:H12"/>
    <mergeCell ref="E53:E54"/>
    <mergeCell ref="F53:F54"/>
    <mergeCell ref="B1:I1"/>
    <mergeCell ref="B2:I2"/>
    <mergeCell ref="B3:I3"/>
    <mergeCell ref="D7:I7"/>
    <mergeCell ref="A6:H6"/>
    <mergeCell ref="A7:A9"/>
    <mergeCell ref="B7:B9"/>
    <mergeCell ref="A5:I5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2017-12-28T04:39:49Z</cp:lastPrinted>
  <dcterms:created xsi:type="dcterms:W3CDTF">2003-04-01T12:03:41Z</dcterms:created>
  <dcterms:modified xsi:type="dcterms:W3CDTF">2017-12-28T04:39:50Z</dcterms:modified>
  <cp:category/>
  <cp:version/>
  <cp:contentType/>
  <cp:contentStatus/>
</cp:coreProperties>
</file>